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640" activeTab="0"/>
  </bookViews>
  <sheets>
    <sheet name="Лист1" sheetId="1" r:id="rId1"/>
  </sheets>
  <definedNames>
    <definedName name="_xlnm.Print_Area" localSheetId="0">'Лист1'!$B$1:$O$65</definedName>
  </definedNames>
  <calcPr fullCalcOnLoad="1"/>
</workbook>
</file>

<file path=xl/comments1.xml><?xml version="1.0" encoding="utf-8"?>
<comments xmlns="http://schemas.openxmlformats.org/spreadsheetml/2006/main">
  <authors>
    <author>konalex</author>
    <author>user</author>
  </authors>
  <commentList>
    <comment ref="E37" authorId="0">
      <text>
        <r>
          <rPr>
            <b/>
            <sz val="8"/>
            <rFont val="Tahoma"/>
            <family val="0"/>
          </rPr>
          <t>konalex:</t>
        </r>
        <r>
          <rPr>
            <sz val="8"/>
            <rFont val="Tahoma"/>
            <family val="0"/>
          </rPr>
          <t xml:space="preserve">
считает потолочный + напольный ПЛЭН</t>
        </r>
      </text>
    </comment>
    <comment ref="D37" authorId="1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Стоимость по прайсу
</t>
        </r>
      </text>
    </comment>
  </commentList>
</comments>
</file>

<file path=xl/sharedStrings.xml><?xml version="1.0" encoding="utf-8"?>
<sst xmlns="http://schemas.openxmlformats.org/spreadsheetml/2006/main" count="150" uniqueCount="86">
  <si>
    <t>шт.</t>
  </si>
  <si>
    <t>кв.м.</t>
  </si>
  <si>
    <t>Итого:</t>
  </si>
  <si>
    <t>ЗАЯВКА №</t>
  </si>
  <si>
    <t>Сумма к оплате :</t>
  </si>
  <si>
    <t>Примечание :</t>
  </si>
  <si>
    <t>Кв.м.</t>
  </si>
  <si>
    <t>Итого</t>
  </si>
  <si>
    <t>Плэн</t>
  </si>
  <si>
    <t xml:space="preserve">Сауна </t>
  </si>
  <si>
    <t>дата</t>
  </si>
  <si>
    <t xml:space="preserve"> г.Арзамас Нижегородская область</t>
  </si>
  <si>
    <t>Энергосберегающие технологии</t>
  </si>
  <si>
    <t>Потолочный 0,35 ( ширина )</t>
  </si>
  <si>
    <t>Потолочный 0,65 ( ширина )</t>
  </si>
  <si>
    <t>Напольный 0,51 ( ширина )</t>
  </si>
  <si>
    <t>Д(м)</t>
  </si>
  <si>
    <t xml:space="preserve"> V</t>
  </si>
  <si>
    <t>V</t>
  </si>
  <si>
    <t>Наименование</t>
  </si>
  <si>
    <t xml:space="preserve">Цена </t>
  </si>
  <si>
    <t>шт</t>
  </si>
  <si>
    <t>Терморегулятор ком.</t>
  </si>
  <si>
    <t>Терморегулятор Тёп.пол</t>
  </si>
  <si>
    <t>Терморег. Ком</t>
  </si>
  <si>
    <t>Терморег. ТП</t>
  </si>
  <si>
    <t>Сушка</t>
  </si>
  <si>
    <t>цвет</t>
  </si>
  <si>
    <t>поля заполняются покупателем</t>
  </si>
  <si>
    <t>Покупатель</t>
  </si>
  <si>
    <t>Ф.И.О.</t>
  </si>
  <si>
    <t>Телефон</t>
  </si>
  <si>
    <t>E-mail</t>
  </si>
  <si>
    <t>Город доставки</t>
  </si>
  <si>
    <t>Адрес доставки</t>
  </si>
  <si>
    <t>Название Компании</t>
  </si>
  <si>
    <t>konovalov@33353.ru</t>
  </si>
  <si>
    <t>ИНН / КПП</t>
  </si>
  <si>
    <t>Р/ счёт</t>
  </si>
  <si>
    <t>Название банка</t>
  </si>
  <si>
    <t xml:space="preserve">Бик </t>
  </si>
  <si>
    <t>К / счёт</t>
  </si>
  <si>
    <t>Способ доставки</t>
  </si>
  <si>
    <t>Способ оплаты</t>
  </si>
  <si>
    <t>Краткий прайс</t>
  </si>
  <si>
    <t>кв.м</t>
  </si>
  <si>
    <t>50-100</t>
  </si>
  <si>
    <t>100-150</t>
  </si>
  <si>
    <t>150-200</t>
  </si>
  <si>
    <t>Цена</t>
  </si>
  <si>
    <t>Контактор модульный</t>
  </si>
  <si>
    <t xml:space="preserve">Как отличить настоящий ПЛЭН ? </t>
  </si>
  <si>
    <t>Заказать обратный звонок</t>
  </si>
  <si>
    <r>
      <t>Остерегайтесь подделок под видом</t>
    </r>
    <r>
      <rPr>
        <sz val="18"/>
        <color indexed="10"/>
        <rFont val="Times New Roman"/>
        <family val="1"/>
      </rPr>
      <t xml:space="preserve"> </t>
    </r>
    <r>
      <rPr>
        <b/>
        <sz val="18"/>
        <color indexed="10"/>
        <rFont val="Calibri"/>
        <family val="2"/>
      </rPr>
      <t>ПЛЭН!</t>
    </r>
    <r>
      <rPr>
        <sz val="18"/>
        <color indexed="10"/>
        <rFont val="Calibri"/>
        <family val="2"/>
      </rPr>
      <t xml:space="preserve">  </t>
    </r>
  </si>
  <si>
    <t>Компания</t>
  </si>
  <si>
    <t>Пример проекта:</t>
  </si>
  <si>
    <t>за м.кв</t>
  </si>
  <si>
    <t>цена</t>
  </si>
  <si>
    <t>W, мак</t>
  </si>
  <si>
    <t>220 V</t>
  </si>
  <si>
    <t>Автомат 16, 20, 25А.</t>
  </si>
  <si>
    <t>Контактор 25А</t>
  </si>
  <si>
    <t>от Торгового Дома  " Евразия "</t>
  </si>
  <si>
    <r>
      <t xml:space="preserve">ул.Мира д.7 ( 2-й этаж ) </t>
    </r>
    <r>
      <rPr>
        <u val="single"/>
        <sz val="12"/>
        <color indexed="8"/>
        <rFont val="Arial"/>
        <family val="2"/>
      </rPr>
      <t>www.33353.ru</t>
    </r>
  </si>
  <si>
    <t>тел: 8(83147)-7-74-84, 8-904-785-60-06</t>
  </si>
  <si>
    <t>Потолочный 0,51 ( ширина )</t>
  </si>
  <si>
    <t>Напольный 0,65 ( ширина )</t>
  </si>
  <si>
    <t>Юридический адрес</t>
  </si>
  <si>
    <t>ПЛЭН - это готовое изделие. Имеет 3-и голограммы.</t>
  </si>
  <si>
    <t xml:space="preserve"> Запатентовано и изготовлено в России. Входит в 100 лучших товаров России.</t>
  </si>
  <si>
    <t>Розничный прайс за 1.м.кв.</t>
  </si>
  <si>
    <t xml:space="preserve"> 110 V / устанавливаются последовательно по 2-шт</t>
  </si>
  <si>
    <t>Отправить на почту</t>
  </si>
  <si>
    <t>10-50</t>
  </si>
  <si>
    <t>-100-</t>
  </si>
  <si>
    <t>200-300</t>
  </si>
  <si>
    <t>300-500</t>
  </si>
  <si>
    <t>Вы  можете прислать план помещений, мы Вам сделаем проект бесплатно. Ваши пожелания.</t>
  </si>
  <si>
    <t xml:space="preserve">ПЛЭН-Потолочный Мощность 175 Вт.на м.кв </t>
  </si>
  <si>
    <t>ПЛЭН-Тёплый пол. Мощность 100 Вт. на м.кв.</t>
  </si>
  <si>
    <t>Проект бесплатно</t>
  </si>
  <si>
    <t>Сушка для овощей и фруктов 1,0*0,51</t>
  </si>
  <si>
    <t>1м</t>
  </si>
  <si>
    <t>Прайс от 01.07.17</t>
  </si>
  <si>
    <t>1м.кв.</t>
  </si>
  <si>
    <t>Сауна 0,35*1,7м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</si>
</sst>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;[Red]#,##0.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_ ;[Red]\-#,##0\ "/>
    <numFmt numFmtId="180" formatCode="#,##0.0_ ;[Red]\-#,##0.0\ "/>
    <numFmt numFmtId="181" formatCode="0.0"/>
  </numFmts>
  <fonts count="51"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2"/>
      <color indexed="12"/>
      <name val="Calibri"/>
      <family val="2"/>
    </font>
    <font>
      <b/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4"/>
      <color indexed="12"/>
      <name val="Calibri"/>
      <family val="2"/>
    </font>
    <font>
      <b/>
      <sz val="10"/>
      <color indexed="8"/>
      <name val="Arial"/>
      <family val="2"/>
    </font>
    <font>
      <u val="single"/>
      <sz val="11"/>
      <color indexed="36"/>
      <name val="Calibri"/>
      <family val="2"/>
    </font>
    <font>
      <sz val="18"/>
      <color indexed="10"/>
      <name val="Times New Roman"/>
      <family val="1"/>
    </font>
    <font>
      <b/>
      <sz val="18"/>
      <color indexed="10"/>
      <name val="Times New Roman"/>
      <family val="1"/>
    </font>
    <font>
      <sz val="18"/>
      <color indexed="10"/>
      <name val="Calibri"/>
      <family val="2"/>
    </font>
    <font>
      <b/>
      <sz val="18"/>
      <color indexed="10"/>
      <name val="Calibri"/>
      <family val="2"/>
    </font>
    <font>
      <b/>
      <u val="single"/>
      <sz val="14"/>
      <color indexed="12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Times New Roman"/>
      <family val="1"/>
    </font>
    <font>
      <sz val="10"/>
      <name val="Arial"/>
      <family val="2"/>
    </font>
    <font>
      <u val="single"/>
      <sz val="12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4" borderId="0" xfId="0" applyFill="1" applyBorder="1" applyAlignment="1">
      <alignment/>
    </xf>
    <xf numFmtId="0" fontId="0" fillId="24" borderId="0" xfId="0" applyFill="1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Border="1" applyAlignment="1">
      <alignment/>
    </xf>
    <xf numFmtId="0" fontId="21" fillId="24" borderId="0" xfId="0" applyFont="1" applyFill="1" applyAlignment="1">
      <alignment/>
    </xf>
    <xf numFmtId="0" fontId="0" fillId="0" borderId="0" xfId="0" applyAlignment="1">
      <alignment vertical="center"/>
    </xf>
    <xf numFmtId="0" fontId="25" fillId="3" borderId="10" xfId="0" applyFont="1" applyFill="1" applyBorder="1" applyAlignment="1" applyProtection="1">
      <alignment horizontal="center"/>
      <protection locked="0"/>
    </xf>
    <xf numFmtId="0" fontId="25" fillId="3" borderId="11" xfId="0" applyFont="1" applyFill="1" applyBorder="1" applyAlignment="1" applyProtection="1">
      <alignment horizontal="center"/>
      <protection locked="0"/>
    </xf>
    <xf numFmtId="0" fontId="25" fillId="3" borderId="12" xfId="0" applyFont="1" applyFill="1" applyBorder="1" applyAlignment="1" applyProtection="1">
      <alignment horizontal="center"/>
      <protection locked="0"/>
    </xf>
    <xf numFmtId="0" fontId="21" fillId="24" borderId="13" xfId="0" applyFont="1" applyFill="1" applyBorder="1" applyAlignment="1" applyProtection="1">
      <alignment/>
      <protection hidden="1"/>
    </xf>
    <xf numFmtId="0" fontId="0" fillId="24" borderId="14" xfId="0" applyFill="1" applyBorder="1" applyAlignment="1" applyProtection="1">
      <alignment/>
      <protection hidden="1"/>
    </xf>
    <xf numFmtId="0" fontId="0" fillId="24" borderId="15" xfId="0" applyFill="1" applyBorder="1" applyAlignment="1">
      <alignment/>
    </xf>
    <xf numFmtId="0" fontId="21" fillId="24" borderId="16" xfId="0" applyFont="1" applyFill="1" applyBorder="1" applyAlignment="1" applyProtection="1">
      <alignment/>
      <protection hidden="1"/>
    </xf>
    <xf numFmtId="0" fontId="43" fillId="24" borderId="0" xfId="0" applyFont="1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17" xfId="0" applyFill="1" applyBorder="1" applyAlignment="1">
      <alignment/>
    </xf>
    <xf numFmtId="0" fontId="0" fillId="24" borderId="18" xfId="0" applyFill="1" applyBorder="1" applyAlignment="1" applyProtection="1">
      <alignment/>
      <protection hidden="1"/>
    </xf>
    <xf numFmtId="0" fontId="0" fillId="24" borderId="19" xfId="0" applyFill="1" applyBorder="1" applyAlignment="1" applyProtection="1">
      <alignment/>
      <protection hidden="1"/>
    </xf>
    <xf numFmtId="0" fontId="0" fillId="24" borderId="20" xfId="0" applyFill="1" applyBorder="1" applyAlignment="1" applyProtection="1">
      <alignment/>
      <protection hidden="1"/>
    </xf>
    <xf numFmtId="0" fontId="0" fillId="24" borderId="21" xfId="0" applyFill="1" applyBorder="1" applyAlignment="1" applyProtection="1">
      <alignment/>
      <protection hidden="1"/>
    </xf>
    <xf numFmtId="0" fontId="0" fillId="24" borderId="22" xfId="0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 horizontal="center"/>
      <protection hidden="1"/>
    </xf>
    <xf numFmtId="0" fontId="0" fillId="24" borderId="23" xfId="0" applyFill="1" applyBorder="1" applyAlignment="1" applyProtection="1">
      <alignment/>
      <protection hidden="1"/>
    </xf>
    <xf numFmtId="0" fontId="0" fillId="24" borderId="24" xfId="0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right"/>
      <protection hidden="1"/>
    </xf>
    <xf numFmtId="179" fontId="9" fillId="24" borderId="0" xfId="0" applyNumberFormat="1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/>
      <protection hidden="1"/>
    </xf>
    <xf numFmtId="180" fontId="9" fillId="24" borderId="0" xfId="0" applyNumberFormat="1" applyFont="1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 horizontal="left"/>
      <protection hidden="1"/>
    </xf>
    <xf numFmtId="167" fontId="9" fillId="24" borderId="0" xfId="0" applyNumberFormat="1" applyFont="1" applyFill="1" applyBorder="1" applyAlignment="1" applyProtection="1">
      <alignment/>
      <protection hidden="1"/>
    </xf>
    <xf numFmtId="0" fontId="0" fillId="24" borderId="25" xfId="0" applyFill="1" applyBorder="1" applyAlignment="1" applyProtection="1">
      <alignment/>
      <protection hidden="1"/>
    </xf>
    <xf numFmtId="0" fontId="21" fillId="24" borderId="26" xfId="0" applyFont="1" applyFill="1" applyBorder="1" applyAlignment="1" applyProtection="1">
      <alignment/>
      <protection hidden="1"/>
    </xf>
    <xf numFmtId="0" fontId="0" fillId="24" borderId="27" xfId="0" applyFill="1" applyBorder="1" applyAlignment="1" applyProtection="1">
      <alignment/>
      <protection hidden="1"/>
    </xf>
    <xf numFmtId="0" fontId="0" fillId="24" borderId="28" xfId="0" applyFill="1" applyBorder="1" applyAlignment="1">
      <alignment/>
    </xf>
    <xf numFmtId="0" fontId="21" fillId="24" borderId="0" xfId="0" applyFont="1" applyFill="1" applyBorder="1" applyAlignment="1" applyProtection="1">
      <alignment/>
      <protection hidden="1"/>
    </xf>
    <xf numFmtId="0" fontId="44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23" fillId="20" borderId="10" xfId="0" applyFont="1" applyFill="1" applyBorder="1" applyAlignment="1" applyProtection="1">
      <alignment horizontal="center" vertical="center" wrapText="1"/>
      <protection hidden="1"/>
    </xf>
    <xf numFmtId="0" fontId="23" fillId="20" borderId="10" xfId="0" applyFont="1" applyFill="1" applyBorder="1" applyAlignment="1" applyProtection="1">
      <alignment horizontal="left" vertical="center" wrapText="1" indent="1"/>
      <protection hidden="1"/>
    </xf>
    <xf numFmtId="0" fontId="22" fillId="11" borderId="10" xfId="0" applyFont="1" applyFill="1" applyBorder="1" applyAlignment="1" applyProtection="1">
      <alignment horizontal="right" indent="1"/>
      <protection hidden="1"/>
    </xf>
    <xf numFmtId="3" fontId="22" fillId="11" borderId="10" xfId="0" applyNumberFormat="1" applyFont="1" applyFill="1" applyBorder="1" applyAlignment="1" applyProtection="1">
      <alignment horizontal="left" indent="1"/>
      <protection hidden="1"/>
    </xf>
    <xf numFmtId="0" fontId="22" fillId="11" borderId="10" xfId="0" applyFont="1" applyFill="1" applyBorder="1" applyAlignment="1" applyProtection="1">
      <alignment horizontal="center"/>
      <protection hidden="1"/>
    </xf>
    <xf numFmtId="0" fontId="21" fillId="11" borderId="10" xfId="0" applyFont="1" applyFill="1" applyBorder="1" applyAlignment="1" applyProtection="1">
      <alignment/>
      <protection hidden="1"/>
    </xf>
    <xf numFmtId="4" fontId="21" fillId="11" borderId="10" xfId="0" applyNumberFormat="1" applyFont="1" applyFill="1" applyBorder="1" applyAlignment="1" applyProtection="1">
      <alignment/>
      <protection hidden="1"/>
    </xf>
    <xf numFmtId="0" fontId="0" fillId="24" borderId="0" xfId="0" applyFill="1" applyAlignment="1" applyProtection="1">
      <alignment horizontal="left" indent="1"/>
      <protection hidden="1"/>
    </xf>
    <xf numFmtId="0" fontId="22" fillId="24" borderId="10" xfId="0" applyFont="1" applyFill="1" applyBorder="1" applyAlignment="1" applyProtection="1">
      <alignment horizontal="right" indent="1"/>
      <protection hidden="1"/>
    </xf>
    <xf numFmtId="3" fontId="21" fillId="24" borderId="10" xfId="0" applyNumberFormat="1" applyFont="1" applyFill="1" applyBorder="1" applyAlignment="1" applyProtection="1">
      <alignment horizontal="left" vertical="center" indent="1"/>
      <protection hidden="1"/>
    </xf>
    <xf numFmtId="0" fontId="22" fillId="20" borderId="10" xfId="0" applyFont="1" applyFill="1" applyBorder="1" applyAlignment="1" applyProtection="1">
      <alignment horizontal="center"/>
      <protection hidden="1"/>
    </xf>
    <xf numFmtId="0" fontId="21" fillId="24" borderId="10" xfId="0" applyFont="1" applyFill="1" applyBorder="1" applyAlignment="1" applyProtection="1">
      <alignment/>
      <protection hidden="1"/>
    </xf>
    <xf numFmtId="4" fontId="21" fillId="24" borderId="10" xfId="0" applyNumberFormat="1" applyFont="1" applyFill="1" applyBorder="1" applyAlignment="1" applyProtection="1">
      <alignment/>
      <protection hidden="1"/>
    </xf>
    <xf numFmtId="0" fontId="0" fillId="24" borderId="0" xfId="0" applyFill="1" applyAlignment="1" applyProtection="1">
      <alignment horizontal="center"/>
      <protection hidden="1"/>
    </xf>
    <xf numFmtId="3" fontId="21" fillId="24" borderId="10" xfId="0" applyNumberFormat="1" applyFont="1" applyFill="1" applyBorder="1" applyAlignment="1" applyProtection="1">
      <alignment horizontal="left" indent="1"/>
      <protection hidden="1"/>
    </xf>
    <xf numFmtId="3" fontId="22" fillId="24" borderId="10" xfId="0" applyNumberFormat="1" applyFont="1" applyFill="1" applyBorder="1" applyAlignment="1" applyProtection="1">
      <alignment horizontal="left" indent="1"/>
      <protection hidden="1"/>
    </xf>
    <xf numFmtId="0" fontId="28" fillId="24" borderId="0" xfId="0" applyFont="1" applyFill="1" applyBorder="1" applyAlignment="1" applyProtection="1">
      <alignment horizontal="left" vertical="center"/>
      <protection hidden="1"/>
    </xf>
    <xf numFmtId="0" fontId="29" fillId="24" borderId="0" xfId="0" applyFont="1" applyFill="1" applyBorder="1" applyAlignment="1" applyProtection="1">
      <alignment horizontal="right" vertical="center"/>
      <protection hidden="1"/>
    </xf>
    <xf numFmtId="0" fontId="29" fillId="24" borderId="0" xfId="0" applyFont="1" applyFill="1" applyBorder="1" applyAlignment="1" applyProtection="1">
      <alignment horizontal="center" vertical="center"/>
      <protection hidden="1"/>
    </xf>
    <xf numFmtId="0" fontId="20" fillId="24" borderId="0" xfId="0" applyFont="1" applyFill="1" applyBorder="1" applyAlignment="1" applyProtection="1">
      <alignment vertical="center"/>
      <protection hidden="1"/>
    </xf>
    <xf numFmtId="0" fontId="28" fillId="24" borderId="0" xfId="0" applyFont="1" applyFill="1" applyBorder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 hidden="1"/>
    </xf>
    <xf numFmtId="0" fontId="29" fillId="24" borderId="0" xfId="0" applyFont="1" applyFill="1" applyBorder="1" applyAlignment="1" applyProtection="1">
      <alignment horizontal="right"/>
      <protection hidden="1"/>
    </xf>
    <xf numFmtId="0" fontId="21" fillId="24" borderId="0" xfId="0" applyFont="1" applyFill="1" applyAlignment="1" applyProtection="1">
      <alignment/>
      <protection hidden="1"/>
    </xf>
    <xf numFmtId="0" fontId="29" fillId="24" borderId="0" xfId="0" applyFont="1" applyFill="1" applyBorder="1" applyAlignment="1" applyProtection="1">
      <alignment vertical="center"/>
      <protection hidden="1"/>
    </xf>
    <xf numFmtId="0" fontId="28" fillId="24" borderId="0" xfId="0" applyFont="1" applyFill="1" applyBorder="1" applyAlignment="1" applyProtection="1">
      <alignment horizontal="right"/>
      <protection hidden="1"/>
    </xf>
    <xf numFmtId="0" fontId="28" fillId="24" borderId="0" xfId="0" applyFont="1" applyFill="1" applyBorder="1" applyAlignment="1" applyProtection="1">
      <alignment/>
      <protection hidden="1"/>
    </xf>
    <xf numFmtId="0" fontId="36" fillId="25" borderId="0" xfId="0" applyFont="1" applyFill="1" applyBorder="1" applyAlignment="1" applyProtection="1">
      <alignment/>
      <protection hidden="1"/>
    </xf>
    <xf numFmtId="0" fontId="35" fillId="25" borderId="0" xfId="42" applyFont="1" applyFill="1" applyBorder="1" applyAlignment="1" applyProtection="1">
      <alignment horizontal="left" indent="1"/>
      <protection hidden="1"/>
    </xf>
    <xf numFmtId="0" fontId="36" fillId="24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30" fillId="24" borderId="0" xfId="42" applyFill="1" applyBorder="1" applyAlignment="1" applyProtection="1">
      <alignment horizontal="right"/>
      <protection hidden="1"/>
    </xf>
    <xf numFmtId="0" fontId="23" fillId="20" borderId="29" xfId="0" applyFont="1" applyFill="1" applyBorder="1" applyAlignment="1" applyProtection="1">
      <alignment horizontal="center" vertical="center" wrapText="1"/>
      <protection hidden="1"/>
    </xf>
    <xf numFmtId="0" fontId="23" fillId="20" borderId="30" xfId="0" applyFont="1" applyFill="1" applyBorder="1" applyAlignment="1" applyProtection="1">
      <alignment horizontal="left" vertical="center" wrapText="1" indent="1"/>
      <protection hidden="1"/>
    </xf>
    <xf numFmtId="0" fontId="23" fillId="20" borderId="31" xfId="0" applyFont="1" applyFill="1" applyBorder="1" applyAlignment="1" applyProtection="1">
      <alignment horizontal="center" vertical="center" wrapText="1"/>
      <protection hidden="1"/>
    </xf>
    <xf numFmtId="0" fontId="23" fillId="20" borderId="32" xfId="0" applyFont="1" applyFill="1" applyBorder="1" applyAlignment="1" applyProtection="1">
      <alignment horizontal="center" vertical="center" wrapText="1"/>
      <protection hidden="1"/>
    </xf>
    <xf numFmtId="0" fontId="23" fillId="20" borderId="33" xfId="0" applyFont="1" applyFill="1" applyBorder="1" applyAlignment="1" applyProtection="1">
      <alignment horizontal="center" vertical="center" wrapText="1"/>
      <protection hidden="1"/>
    </xf>
    <xf numFmtId="0" fontId="22" fillId="11" borderId="34" xfId="0" applyFont="1" applyFill="1" applyBorder="1" applyAlignment="1" applyProtection="1">
      <alignment horizontal="right" indent="1"/>
      <protection hidden="1"/>
    </xf>
    <xf numFmtId="0" fontId="22" fillId="11" borderId="10" xfId="0" applyFont="1" applyFill="1" applyBorder="1" applyAlignment="1" applyProtection="1">
      <alignment horizontal="right" indent="3"/>
      <protection hidden="1"/>
    </xf>
    <xf numFmtId="173" fontId="21" fillId="24" borderId="35" xfId="0" applyNumberFormat="1" applyFont="1" applyFill="1" applyBorder="1" applyAlignment="1" applyProtection="1">
      <alignment/>
      <protection hidden="1"/>
    </xf>
    <xf numFmtId="0" fontId="24" fillId="11" borderId="34" xfId="0" applyFont="1" applyFill="1" applyBorder="1" applyAlignment="1" applyProtection="1">
      <alignment horizontal="right" indent="1" shrinkToFit="1"/>
      <protection hidden="1"/>
    </xf>
    <xf numFmtId="0" fontId="24" fillId="11" borderId="10" xfId="0" applyFont="1" applyFill="1" applyBorder="1" applyAlignment="1" applyProtection="1">
      <alignment horizontal="left" indent="1" shrinkToFit="1"/>
      <protection hidden="1"/>
    </xf>
    <xf numFmtId="172" fontId="23" fillId="24" borderId="35" xfId="0" applyNumberFormat="1" applyFont="1" applyFill="1" applyBorder="1" applyAlignment="1" applyProtection="1">
      <alignment/>
      <protection hidden="1"/>
    </xf>
    <xf numFmtId="0" fontId="22" fillId="11" borderId="10" xfId="0" applyFont="1" applyFill="1" applyBorder="1" applyAlignment="1" applyProtection="1">
      <alignment horizontal="left" indent="1"/>
      <protection hidden="1"/>
    </xf>
    <xf numFmtId="172" fontId="21" fillId="24" borderId="35" xfId="0" applyNumberFormat="1" applyFont="1" applyFill="1" applyBorder="1" applyAlignment="1" applyProtection="1">
      <alignment horizontal="right"/>
      <protection hidden="1"/>
    </xf>
    <xf numFmtId="0" fontId="24" fillId="11" borderId="34" xfId="0" applyFont="1" applyFill="1" applyBorder="1" applyAlignment="1" applyProtection="1">
      <alignment horizontal="right" indent="1"/>
      <protection hidden="1"/>
    </xf>
    <xf numFmtId="0" fontId="24" fillId="11" borderId="10" xfId="0" applyFont="1" applyFill="1" applyBorder="1" applyAlignment="1" applyProtection="1">
      <alignment horizontal="right" indent="3"/>
      <protection hidden="1"/>
    </xf>
    <xf numFmtId="173" fontId="23" fillId="24" borderId="35" xfId="0" applyNumberFormat="1" applyFont="1" applyFill="1" applyBorder="1" applyAlignment="1" applyProtection="1">
      <alignment/>
      <protection hidden="1"/>
    </xf>
    <xf numFmtId="0" fontId="24" fillId="24" borderId="34" xfId="0" applyFont="1" applyFill="1" applyBorder="1" applyAlignment="1" applyProtection="1">
      <alignment horizontal="right" indent="1" shrinkToFit="1"/>
      <protection hidden="1"/>
    </xf>
    <xf numFmtId="0" fontId="23" fillId="24" borderId="10" xfId="0" applyFont="1" applyFill="1" applyBorder="1" applyAlignment="1" applyProtection="1">
      <alignment horizontal="left" indent="1" shrinkToFit="1"/>
      <protection hidden="1"/>
    </xf>
    <xf numFmtId="0" fontId="23" fillId="24" borderId="34" xfId="0" applyFont="1" applyFill="1" applyBorder="1" applyAlignment="1" applyProtection="1">
      <alignment horizontal="right" indent="1"/>
      <protection hidden="1"/>
    </xf>
    <xf numFmtId="0" fontId="23" fillId="24" borderId="10" xfId="0" applyFont="1" applyFill="1" applyBorder="1" applyAlignment="1" applyProtection="1">
      <alignment horizontal="left" indent="1"/>
      <protection hidden="1"/>
    </xf>
    <xf numFmtId="172" fontId="23" fillId="24" borderId="35" xfId="0" applyNumberFormat="1" applyFont="1" applyFill="1" applyBorder="1" applyAlignment="1" applyProtection="1">
      <alignment horizontal="right"/>
      <protection hidden="1"/>
    </xf>
    <xf numFmtId="0" fontId="22" fillId="24" borderId="34" xfId="0" applyFont="1" applyFill="1" applyBorder="1" applyAlignment="1" applyProtection="1">
      <alignment horizontal="right" indent="1" shrinkToFit="1"/>
      <protection hidden="1"/>
    </xf>
    <xf numFmtId="0" fontId="21" fillId="24" borderId="10" xfId="0" applyFont="1" applyFill="1" applyBorder="1" applyAlignment="1" applyProtection="1">
      <alignment horizontal="left" indent="1" shrinkToFit="1"/>
      <protection hidden="1"/>
    </xf>
    <xf numFmtId="172" fontId="21" fillId="24" borderId="35" xfId="0" applyNumberFormat="1" applyFont="1" applyFill="1" applyBorder="1" applyAlignment="1" applyProtection="1">
      <alignment/>
      <protection hidden="1"/>
    </xf>
    <xf numFmtId="0" fontId="21" fillId="24" borderId="34" xfId="0" applyFont="1" applyFill="1" applyBorder="1" applyAlignment="1" applyProtection="1">
      <alignment horizontal="right" indent="1"/>
      <protection hidden="1"/>
    </xf>
    <xf numFmtId="0" fontId="21" fillId="24" borderId="10" xfId="0" applyFont="1" applyFill="1" applyBorder="1" applyAlignment="1" applyProtection="1">
      <alignment horizontal="left" indent="1"/>
      <protection hidden="1"/>
    </xf>
    <xf numFmtId="0" fontId="22" fillId="24" borderId="34" xfId="0" applyFont="1" applyFill="1" applyBorder="1" applyAlignment="1" applyProtection="1">
      <alignment horizontal="right" indent="1"/>
      <protection hidden="1"/>
    </xf>
    <xf numFmtId="0" fontId="21" fillId="24" borderId="10" xfId="0" applyFont="1" applyFill="1" applyBorder="1" applyAlignment="1" applyProtection="1">
      <alignment horizontal="right" indent="3"/>
      <protection hidden="1"/>
    </xf>
    <xf numFmtId="0" fontId="24" fillId="24" borderId="34" xfId="0" applyFont="1" applyFill="1" applyBorder="1" applyAlignment="1" applyProtection="1">
      <alignment horizontal="right" indent="1"/>
      <protection hidden="1"/>
    </xf>
    <xf numFmtId="0" fontId="23" fillId="24" borderId="10" xfId="0" applyFont="1" applyFill="1" applyBorder="1" applyAlignment="1" applyProtection="1">
      <alignment horizontal="right" indent="3"/>
      <protection hidden="1"/>
    </xf>
    <xf numFmtId="0" fontId="24" fillId="24" borderId="36" xfId="0" applyFont="1" applyFill="1" applyBorder="1" applyAlignment="1" applyProtection="1">
      <alignment horizontal="right" indent="1"/>
      <protection hidden="1"/>
    </xf>
    <xf numFmtId="173" fontId="23" fillId="24" borderId="37" xfId="0" applyNumberFormat="1" applyFont="1" applyFill="1" applyBorder="1" applyAlignment="1" applyProtection="1">
      <alignment/>
      <protection hidden="1"/>
    </xf>
    <xf numFmtId="0" fontId="22" fillId="24" borderId="36" xfId="0" applyFont="1" applyFill="1" applyBorder="1" applyAlignment="1" applyProtection="1">
      <alignment horizontal="right" indent="1"/>
      <protection hidden="1"/>
    </xf>
    <xf numFmtId="0" fontId="21" fillId="24" borderId="38" xfId="0" applyFont="1" applyFill="1" applyBorder="1" applyAlignment="1" applyProtection="1">
      <alignment horizontal="left" indent="1"/>
      <protection hidden="1"/>
    </xf>
    <xf numFmtId="172" fontId="21" fillId="24" borderId="39" xfId="0" applyNumberFormat="1" applyFont="1" applyFill="1" applyBorder="1" applyAlignment="1" applyProtection="1">
      <alignment/>
      <protection hidden="1"/>
    </xf>
    <xf numFmtId="0" fontId="21" fillId="24" borderId="36" xfId="0" applyFont="1" applyFill="1" applyBorder="1" applyAlignment="1" applyProtection="1">
      <alignment horizontal="right" indent="1"/>
      <protection hidden="1"/>
    </xf>
    <xf numFmtId="0" fontId="21" fillId="24" borderId="40" xfId="0" applyFont="1" applyFill="1" applyBorder="1" applyAlignment="1" applyProtection="1">
      <alignment/>
      <protection hidden="1"/>
    </xf>
    <xf numFmtId="0" fontId="22" fillId="24" borderId="41" xfId="0" applyFont="1" applyFill="1" applyBorder="1" applyAlignment="1" applyProtection="1">
      <alignment/>
      <protection hidden="1"/>
    </xf>
    <xf numFmtId="0" fontId="21" fillId="24" borderId="40" xfId="0" applyFont="1" applyFill="1" applyBorder="1" applyAlignment="1" applyProtection="1">
      <alignment horizontal="right"/>
      <protection hidden="1"/>
    </xf>
    <xf numFmtId="172" fontId="22" fillId="24" borderId="42" xfId="0" applyNumberFormat="1" applyFont="1" applyFill="1" applyBorder="1" applyAlignment="1" applyProtection="1">
      <alignment/>
      <protection hidden="1"/>
    </xf>
    <xf numFmtId="0" fontId="21" fillId="24" borderId="40" xfId="0" applyFont="1" applyFill="1" applyBorder="1" applyAlignment="1" applyProtection="1">
      <alignment/>
      <protection hidden="1"/>
    </xf>
    <xf numFmtId="0" fontId="21" fillId="24" borderId="41" xfId="0" applyFont="1" applyFill="1" applyBorder="1" applyAlignment="1" applyProtection="1">
      <alignment/>
      <protection hidden="1"/>
    </xf>
    <xf numFmtId="0" fontId="23" fillId="20" borderId="30" xfId="0" applyFont="1" applyFill="1" applyBorder="1" applyAlignment="1" applyProtection="1">
      <alignment horizontal="center" vertical="center" wrapText="1"/>
      <protection hidden="1"/>
    </xf>
    <xf numFmtId="0" fontId="23" fillId="20" borderId="29" xfId="0" applyFont="1" applyFill="1" applyBorder="1" applyAlignment="1" applyProtection="1">
      <alignment horizontal="center" vertical="center"/>
      <protection hidden="1"/>
    </xf>
    <xf numFmtId="0" fontId="23" fillId="20" borderId="43" xfId="0" applyFont="1" applyFill="1" applyBorder="1" applyAlignment="1" applyProtection="1">
      <alignment horizontal="left" vertical="center" wrapText="1" indent="1"/>
      <protection hidden="1"/>
    </xf>
    <xf numFmtId="0" fontId="23" fillId="20" borderId="43" xfId="0" applyFont="1" applyFill="1" applyBorder="1" applyAlignment="1" applyProtection="1">
      <alignment horizontal="center" vertical="center"/>
      <protection hidden="1"/>
    </xf>
    <xf numFmtId="0" fontId="23" fillId="20" borderId="33" xfId="0" applyFont="1" applyFill="1" applyBorder="1" applyAlignment="1" applyProtection="1">
      <alignment horizontal="center" vertical="center"/>
      <protection hidden="1"/>
    </xf>
    <xf numFmtId="0" fontId="21" fillId="24" borderId="35" xfId="0" applyFont="1" applyFill="1" applyBorder="1" applyAlignment="1" applyProtection="1">
      <alignment/>
      <protection hidden="1"/>
    </xf>
    <xf numFmtId="0" fontId="21" fillId="24" borderId="44" xfId="0" applyFont="1" applyFill="1" applyBorder="1" applyAlignment="1" applyProtection="1">
      <alignment horizontal="center" vertical="center"/>
      <protection hidden="1"/>
    </xf>
    <xf numFmtId="0" fontId="21" fillId="24" borderId="11" xfId="0" applyFont="1" applyFill="1" applyBorder="1" applyAlignment="1" applyProtection="1">
      <alignment horizontal="left" vertical="center" indent="1"/>
      <protection hidden="1"/>
    </xf>
    <xf numFmtId="0" fontId="21" fillId="24" borderId="45" xfId="0" applyFont="1" applyFill="1" applyBorder="1" applyAlignment="1" applyProtection="1">
      <alignment horizontal="center" vertical="center"/>
      <protection hidden="1"/>
    </xf>
    <xf numFmtId="0" fontId="22" fillId="24" borderId="10" xfId="0" applyFont="1" applyFill="1" applyBorder="1" applyAlignment="1" applyProtection="1">
      <alignment horizontal="left" indent="1"/>
      <protection hidden="1"/>
    </xf>
    <xf numFmtId="0" fontId="21" fillId="24" borderId="10" xfId="0" applyFont="1" applyFill="1" applyBorder="1" applyAlignment="1" applyProtection="1">
      <alignment horizontal="left" vertical="center" indent="1"/>
      <protection hidden="1"/>
    </xf>
    <xf numFmtId="0" fontId="21" fillId="24" borderId="46" xfId="0" applyFont="1" applyFill="1" applyBorder="1" applyAlignment="1" applyProtection="1">
      <alignment horizontal="left" indent="1"/>
      <protection hidden="1"/>
    </xf>
    <xf numFmtId="172" fontId="21" fillId="24" borderId="47" xfId="0" applyNumberFormat="1" applyFont="1" applyFill="1" applyBorder="1" applyAlignment="1" applyProtection="1">
      <alignment horizontal="center"/>
      <protection hidden="1"/>
    </xf>
    <xf numFmtId="0" fontId="22" fillId="24" borderId="48" xfId="0" applyFont="1" applyFill="1" applyBorder="1" applyAlignment="1" applyProtection="1">
      <alignment horizontal="right" indent="1"/>
      <protection hidden="1"/>
    </xf>
    <xf numFmtId="0" fontId="21" fillId="24" borderId="39" xfId="0" applyFont="1" applyFill="1" applyBorder="1" applyAlignment="1" applyProtection="1">
      <alignment/>
      <protection hidden="1"/>
    </xf>
    <xf numFmtId="172" fontId="21" fillId="24" borderId="35" xfId="0" applyNumberFormat="1" applyFont="1" applyFill="1" applyBorder="1" applyAlignment="1" applyProtection="1">
      <alignment horizontal="center"/>
      <protection hidden="1"/>
    </xf>
    <xf numFmtId="0" fontId="21" fillId="24" borderId="42" xfId="0" applyFont="1" applyFill="1" applyBorder="1" applyAlignment="1" applyProtection="1">
      <alignment/>
      <protection hidden="1"/>
    </xf>
    <xf numFmtId="172" fontId="21" fillId="24" borderId="45" xfId="0" applyNumberFormat="1" applyFont="1" applyFill="1" applyBorder="1" applyAlignment="1" applyProtection="1">
      <alignment horizontal="center"/>
      <protection hidden="1"/>
    </xf>
    <xf numFmtId="0" fontId="32" fillId="20" borderId="10" xfId="0" applyFont="1" applyFill="1" applyBorder="1" applyAlignment="1" applyProtection="1">
      <alignment horizontal="center"/>
      <protection hidden="1"/>
    </xf>
    <xf numFmtId="172" fontId="21" fillId="24" borderId="10" xfId="0" applyNumberFormat="1" applyFont="1" applyFill="1" applyBorder="1" applyAlignment="1" applyProtection="1">
      <alignment horizontal="right"/>
      <protection hidden="1"/>
    </xf>
    <xf numFmtId="0" fontId="21" fillId="24" borderId="10" xfId="0" applyFont="1" applyFill="1" applyBorder="1" applyAlignment="1" applyProtection="1">
      <alignment horizontal="right"/>
      <protection hidden="1"/>
    </xf>
    <xf numFmtId="3" fontId="22" fillId="24" borderId="10" xfId="0" applyNumberFormat="1" applyFont="1" applyFill="1" applyBorder="1" applyAlignment="1" applyProtection="1">
      <alignment horizontal="center"/>
      <protection hidden="1"/>
    </xf>
    <xf numFmtId="3" fontId="22" fillId="24" borderId="49" xfId="0" applyNumberFormat="1" applyFont="1" applyFill="1" applyBorder="1" applyAlignment="1" applyProtection="1">
      <alignment horizontal="center"/>
      <protection hidden="1"/>
    </xf>
    <xf numFmtId="0" fontId="22" fillId="20" borderId="10" xfId="0" applyFont="1" applyFill="1" applyBorder="1" applyAlignment="1" applyProtection="1">
      <alignment horizontal="center"/>
      <protection hidden="1"/>
    </xf>
    <xf numFmtId="0" fontId="22" fillId="20" borderId="10" xfId="0" applyFont="1" applyFill="1" applyBorder="1" applyAlignment="1" applyProtection="1">
      <alignment/>
      <protection hidden="1"/>
    </xf>
    <xf numFmtId="49" fontId="21" fillId="24" borderId="10" xfId="0" applyNumberFormat="1" applyFont="1" applyFill="1" applyBorder="1" applyAlignment="1" applyProtection="1">
      <alignment horizontal="center"/>
      <protection hidden="1"/>
    </xf>
    <xf numFmtId="0" fontId="22" fillId="24" borderId="10" xfId="0" applyFont="1" applyFill="1" applyBorder="1" applyAlignment="1" applyProtection="1">
      <alignment/>
      <protection hidden="1"/>
    </xf>
    <xf numFmtId="0" fontId="21" fillId="24" borderId="10" xfId="0" applyFont="1" applyFill="1" applyBorder="1" applyAlignment="1" applyProtection="1">
      <alignment/>
      <protection hidden="1"/>
    </xf>
    <xf numFmtId="0" fontId="21" fillId="24" borderId="10" xfId="0" applyFont="1" applyFill="1" applyBorder="1" applyAlignment="1" applyProtection="1">
      <alignment horizontal="center"/>
      <protection hidden="1"/>
    </xf>
    <xf numFmtId="0" fontId="22" fillId="3" borderId="10" xfId="0" applyFont="1" applyFill="1" applyBorder="1" applyAlignment="1" applyProtection="1">
      <alignment horizontal="center"/>
      <protection locked="0"/>
    </xf>
    <xf numFmtId="0" fontId="22" fillId="3" borderId="10" xfId="0" applyFont="1" applyFill="1" applyBorder="1" applyAlignment="1" applyProtection="1">
      <alignment horizontal="center" vertical="center"/>
      <protection locked="0"/>
    </xf>
    <xf numFmtId="0" fontId="22" fillId="3" borderId="49" xfId="0" applyFont="1" applyFill="1" applyBorder="1" applyAlignment="1" applyProtection="1">
      <alignment/>
      <protection locked="0"/>
    </xf>
    <xf numFmtId="0" fontId="22" fillId="3" borderId="49" xfId="0" applyFont="1" applyFill="1" applyBorder="1" applyAlignment="1" applyProtection="1">
      <alignment/>
      <protection locked="0"/>
    </xf>
    <xf numFmtId="0" fontId="22" fillId="3" borderId="49" xfId="0" applyFont="1" applyFill="1" applyBorder="1" applyAlignment="1" applyProtection="1">
      <alignment horizontal="center"/>
      <protection locked="0"/>
    </xf>
    <xf numFmtId="0" fontId="21" fillId="3" borderId="11" xfId="0" applyFont="1" applyFill="1" applyBorder="1" applyAlignment="1" applyProtection="1">
      <alignment horizontal="center" vertical="center"/>
      <protection locked="0"/>
    </xf>
    <xf numFmtId="3" fontId="23" fillId="3" borderId="10" xfId="0" applyNumberFormat="1" applyFont="1" applyFill="1" applyBorder="1" applyAlignment="1" applyProtection="1">
      <alignment horizontal="right" indent="1"/>
      <protection locked="0"/>
    </xf>
    <xf numFmtId="0" fontId="27" fillId="24" borderId="24" xfId="0" applyFont="1" applyFill="1" applyBorder="1" applyAlignment="1" applyProtection="1">
      <alignment horizontal="center" vertical="center"/>
      <protection locked="0"/>
    </xf>
    <xf numFmtId="4" fontId="22" fillId="24" borderId="42" xfId="0" applyNumberFormat="1" applyFont="1" applyFill="1" applyBorder="1" applyAlignment="1" applyProtection="1">
      <alignment/>
      <protection hidden="1"/>
    </xf>
    <xf numFmtId="0" fontId="22" fillId="3" borderId="50" xfId="0" applyFont="1" applyFill="1" applyBorder="1" applyAlignment="1" applyProtection="1">
      <alignment horizontal="center"/>
      <protection hidden="1"/>
    </xf>
    <xf numFmtId="0" fontId="21" fillId="24" borderId="50" xfId="0" applyFont="1" applyFill="1" applyBorder="1" applyAlignment="1" applyProtection="1">
      <alignment horizontal="left" indent="1"/>
      <protection hidden="1"/>
    </xf>
    <xf numFmtId="0" fontId="21" fillId="24" borderId="51" xfId="0" applyFont="1" applyFill="1" applyBorder="1" applyAlignment="1" applyProtection="1">
      <alignment horizontal="left" indent="1"/>
      <protection hidden="1"/>
    </xf>
    <xf numFmtId="0" fontId="21" fillId="24" borderId="52" xfId="0" applyFont="1" applyFill="1" applyBorder="1" applyAlignment="1" applyProtection="1">
      <alignment horizontal="left" indent="1"/>
      <protection hidden="1"/>
    </xf>
    <xf numFmtId="0" fontId="21" fillId="24" borderId="13" xfId="0" applyFont="1" applyFill="1" applyBorder="1" applyAlignment="1" applyProtection="1">
      <alignment horizontal="left" vertical="justify" indent="1"/>
      <protection hidden="1"/>
    </xf>
    <xf numFmtId="0" fontId="21" fillId="24" borderId="14" xfId="0" applyFont="1" applyFill="1" applyBorder="1" applyAlignment="1" applyProtection="1">
      <alignment horizontal="left" vertical="justify" indent="1"/>
      <protection hidden="1"/>
    </xf>
    <xf numFmtId="0" fontId="21" fillId="24" borderId="15" xfId="0" applyFont="1" applyFill="1" applyBorder="1" applyAlignment="1" applyProtection="1">
      <alignment horizontal="left" vertical="justify" indent="1"/>
      <protection hidden="1"/>
    </xf>
    <xf numFmtId="0" fontId="21" fillId="24" borderId="26" xfId="0" applyFont="1" applyFill="1" applyBorder="1" applyAlignment="1" applyProtection="1">
      <alignment horizontal="left" vertical="justify" indent="1"/>
      <protection hidden="1"/>
    </xf>
    <xf numFmtId="0" fontId="21" fillId="24" borderId="27" xfId="0" applyFont="1" applyFill="1" applyBorder="1" applyAlignment="1" applyProtection="1">
      <alignment horizontal="left" vertical="justify" indent="1"/>
      <protection hidden="1"/>
    </xf>
    <xf numFmtId="0" fontId="21" fillId="24" borderId="28" xfId="0" applyFont="1" applyFill="1" applyBorder="1" applyAlignment="1" applyProtection="1">
      <alignment horizontal="left" vertical="justify" indent="1"/>
      <protection hidden="1"/>
    </xf>
    <xf numFmtId="0" fontId="28" fillId="24" borderId="13" xfId="0" applyFont="1" applyFill="1" applyBorder="1" applyAlignment="1" applyProtection="1">
      <alignment horizontal="center" vertical="center" wrapText="1"/>
      <protection hidden="1"/>
    </xf>
    <xf numFmtId="0" fontId="28" fillId="24" borderId="15" xfId="0" applyFont="1" applyFill="1" applyBorder="1" applyAlignment="1" applyProtection="1">
      <alignment horizontal="center" vertical="center" wrapText="1"/>
      <protection hidden="1"/>
    </xf>
    <xf numFmtId="0" fontId="28" fillId="24" borderId="16" xfId="0" applyFont="1" applyFill="1" applyBorder="1" applyAlignment="1" applyProtection="1">
      <alignment horizontal="center" vertical="center" wrapText="1"/>
      <protection hidden="1"/>
    </xf>
    <xf numFmtId="0" fontId="28" fillId="24" borderId="17" xfId="0" applyFont="1" applyFill="1" applyBorder="1" applyAlignment="1" applyProtection="1">
      <alignment horizontal="center" vertical="center" wrapText="1"/>
      <protection hidden="1"/>
    </xf>
    <xf numFmtId="0" fontId="28" fillId="24" borderId="26" xfId="0" applyFont="1" applyFill="1" applyBorder="1" applyAlignment="1" applyProtection="1">
      <alignment horizontal="center" vertical="center" wrapText="1"/>
      <protection hidden="1"/>
    </xf>
    <xf numFmtId="0" fontId="28" fillId="24" borderId="28" xfId="0" applyFont="1" applyFill="1" applyBorder="1" applyAlignment="1" applyProtection="1">
      <alignment horizontal="center" vertical="center" wrapText="1"/>
      <protection hidden="1"/>
    </xf>
    <xf numFmtId="0" fontId="24" fillId="20" borderId="50" xfId="0" applyFont="1" applyFill="1" applyBorder="1" applyAlignment="1" applyProtection="1">
      <alignment horizontal="left" indent="1"/>
      <protection hidden="1"/>
    </xf>
    <xf numFmtId="0" fontId="24" fillId="20" borderId="51" xfId="0" applyFont="1" applyFill="1" applyBorder="1" applyAlignment="1" applyProtection="1">
      <alignment horizontal="left" indent="1"/>
      <protection hidden="1"/>
    </xf>
    <xf numFmtId="0" fontId="24" fillId="20" borderId="52" xfId="0" applyFont="1" applyFill="1" applyBorder="1" applyAlignment="1" applyProtection="1">
      <alignment horizontal="left" indent="1"/>
      <protection hidden="1"/>
    </xf>
    <xf numFmtId="0" fontId="28" fillId="3" borderId="10" xfId="0" applyFont="1" applyFill="1" applyBorder="1" applyAlignment="1" applyProtection="1">
      <alignment horizontal="left" indent="1"/>
      <protection locked="0"/>
    </xf>
    <xf numFmtId="0" fontId="22" fillId="20" borderId="50" xfId="0" applyFont="1" applyFill="1" applyBorder="1" applyAlignment="1" applyProtection="1">
      <alignment horizontal="center"/>
      <protection hidden="1"/>
    </xf>
    <xf numFmtId="0" fontId="22" fillId="20" borderId="52" xfId="0" applyFont="1" applyFill="1" applyBorder="1" applyAlignment="1" applyProtection="1">
      <alignment horizontal="center"/>
      <protection hidden="1"/>
    </xf>
    <xf numFmtId="0" fontId="28" fillId="24" borderId="13" xfId="0" applyFont="1" applyFill="1" applyBorder="1" applyAlignment="1" applyProtection="1">
      <alignment horizontal="center" vertical="center" wrapText="1" shrinkToFit="1"/>
      <protection hidden="1"/>
    </xf>
    <xf numFmtId="0" fontId="28" fillId="24" borderId="15" xfId="0" applyFont="1" applyFill="1" applyBorder="1" applyAlignment="1" applyProtection="1">
      <alignment horizontal="center" vertical="center" wrapText="1" shrinkToFit="1"/>
      <protection hidden="1"/>
    </xf>
    <xf numFmtId="0" fontId="28" fillId="24" borderId="16" xfId="0" applyFont="1" applyFill="1" applyBorder="1" applyAlignment="1" applyProtection="1">
      <alignment horizontal="center" vertical="center" wrapText="1" shrinkToFit="1"/>
      <protection hidden="1"/>
    </xf>
    <xf numFmtId="0" fontId="28" fillId="24" borderId="17" xfId="0" applyFont="1" applyFill="1" applyBorder="1" applyAlignment="1" applyProtection="1">
      <alignment horizontal="center" vertical="center" wrapText="1" shrinkToFit="1"/>
      <protection hidden="1"/>
    </xf>
    <xf numFmtId="0" fontId="28" fillId="24" borderId="26" xfId="0" applyFont="1" applyFill="1" applyBorder="1" applyAlignment="1" applyProtection="1">
      <alignment horizontal="center" vertical="center" wrapText="1" shrinkToFit="1"/>
      <protection hidden="1"/>
    </xf>
    <xf numFmtId="0" fontId="28" fillId="24" borderId="28" xfId="0" applyFont="1" applyFill="1" applyBorder="1" applyAlignment="1" applyProtection="1">
      <alignment horizontal="center" vertical="center" wrapText="1" shrinkToFit="1"/>
      <protection hidden="1"/>
    </xf>
    <xf numFmtId="0" fontId="28" fillId="3" borderId="13" xfId="0" applyFont="1" applyFill="1" applyBorder="1" applyAlignment="1" applyProtection="1">
      <alignment horizontal="left" vertical="top" wrapText="1" indent="1" shrinkToFit="1"/>
      <protection locked="0"/>
    </xf>
    <xf numFmtId="0" fontId="28" fillId="3" borderId="14" xfId="0" applyFont="1" applyFill="1" applyBorder="1" applyAlignment="1" applyProtection="1">
      <alignment horizontal="left" vertical="top" wrapText="1" indent="1" shrinkToFit="1"/>
      <protection locked="0"/>
    </xf>
    <xf numFmtId="0" fontId="28" fillId="3" borderId="15" xfId="0" applyFont="1" applyFill="1" applyBorder="1" applyAlignment="1" applyProtection="1">
      <alignment horizontal="left" vertical="top" wrapText="1" indent="1" shrinkToFit="1"/>
      <protection locked="0"/>
    </xf>
    <xf numFmtId="0" fontId="28" fillId="3" borderId="26" xfId="0" applyFont="1" applyFill="1" applyBorder="1" applyAlignment="1" applyProtection="1">
      <alignment horizontal="left" vertical="top" wrapText="1" indent="1" shrinkToFit="1"/>
      <protection locked="0"/>
    </xf>
    <xf numFmtId="0" fontId="28" fillId="3" borderId="27" xfId="0" applyFont="1" applyFill="1" applyBorder="1" applyAlignment="1" applyProtection="1">
      <alignment horizontal="left" vertical="top" wrapText="1" indent="1" shrinkToFit="1"/>
      <protection locked="0"/>
    </xf>
    <xf numFmtId="0" fontId="28" fillId="3" borderId="28" xfId="0" applyFont="1" applyFill="1" applyBorder="1" applyAlignment="1" applyProtection="1">
      <alignment horizontal="left" vertical="top" wrapText="1" indent="1" shrinkToFit="1"/>
      <protection locked="0"/>
    </xf>
    <xf numFmtId="0" fontId="31" fillId="3" borderId="10" xfId="42" applyFont="1" applyFill="1" applyBorder="1" applyAlignment="1" applyProtection="1">
      <alignment horizontal="left" indent="1"/>
      <protection locked="0"/>
    </xf>
    <xf numFmtId="0" fontId="42" fillId="24" borderId="0" xfId="42" applyFont="1" applyFill="1" applyBorder="1" applyAlignment="1" applyProtection="1">
      <alignment horizontal="center"/>
      <protection hidden="1"/>
    </xf>
    <xf numFmtId="0" fontId="39" fillId="24" borderId="0" xfId="0" applyFont="1" applyFill="1" applyBorder="1" applyAlignment="1" applyProtection="1">
      <alignment horizontal="center"/>
      <protection hidden="1"/>
    </xf>
    <xf numFmtId="167" fontId="23" fillId="24" borderId="50" xfId="0" applyNumberFormat="1" applyFont="1" applyFill="1" applyBorder="1" applyAlignment="1" applyProtection="1">
      <alignment horizontal="right"/>
      <protection hidden="1"/>
    </xf>
    <xf numFmtId="167" fontId="23" fillId="24" borderId="52" xfId="0" applyNumberFormat="1" applyFont="1" applyFill="1" applyBorder="1" applyAlignment="1" applyProtection="1">
      <alignment horizontal="right"/>
      <protection hidden="1"/>
    </xf>
    <xf numFmtId="2" fontId="46" fillId="24" borderId="10" xfId="0" applyNumberFormat="1" applyFont="1" applyFill="1" applyBorder="1" applyAlignment="1" applyProtection="1">
      <alignment/>
      <protection hidden="1"/>
    </xf>
    <xf numFmtId="0" fontId="22" fillId="25" borderId="10" xfId="0" applyFont="1" applyFill="1" applyBorder="1" applyAlignment="1" applyProtection="1">
      <alignment horizontal="center" vertical="center"/>
      <protection hidden="1"/>
    </xf>
    <xf numFmtId="167" fontId="24" fillId="25" borderId="10" xfId="0" applyNumberFormat="1" applyFont="1" applyFill="1" applyBorder="1" applyAlignment="1" applyProtection="1">
      <alignment horizontal="center" vertical="center"/>
      <protection hidden="1"/>
    </xf>
    <xf numFmtId="0" fontId="21" fillId="24" borderId="49" xfId="0" applyFont="1" applyFill="1" applyBorder="1" applyAlignment="1" applyProtection="1">
      <alignment horizontal="left"/>
      <protection hidden="1"/>
    </xf>
    <xf numFmtId="0" fontId="24" fillId="20" borderId="50" xfId="0" applyFont="1" applyFill="1" applyBorder="1" applyAlignment="1" applyProtection="1">
      <alignment horizontal="center"/>
      <protection hidden="1"/>
    </xf>
    <xf numFmtId="0" fontId="24" fillId="20" borderId="52" xfId="0" applyFont="1" applyFill="1" applyBorder="1" applyAlignment="1" applyProtection="1">
      <alignment horizontal="center"/>
      <protection hidden="1"/>
    </xf>
    <xf numFmtId="0" fontId="24" fillId="24" borderId="10" xfId="0" applyFont="1" applyFill="1" applyBorder="1" applyAlignment="1" applyProtection="1">
      <alignment horizontal="left"/>
      <protection hidden="1"/>
    </xf>
    <xf numFmtId="0" fontId="21" fillId="24" borderId="10" xfId="0" applyFont="1" applyFill="1" applyBorder="1" applyAlignment="1" applyProtection="1">
      <alignment horizontal="left"/>
      <protection hidden="1"/>
    </xf>
    <xf numFmtId="0" fontId="24" fillId="20" borderId="53" xfId="0" applyFont="1" applyFill="1" applyBorder="1" applyAlignment="1" applyProtection="1">
      <alignment horizontal="center" wrapText="1"/>
      <protection hidden="1"/>
    </xf>
    <xf numFmtId="0" fontId="24" fillId="20" borderId="12" xfId="0" applyFont="1" applyFill="1" applyBorder="1" applyAlignment="1" applyProtection="1">
      <alignment horizontal="center" wrapText="1"/>
      <protection hidden="1"/>
    </xf>
    <xf numFmtId="0" fontId="24" fillId="20" borderId="47" xfId="0" applyFont="1" applyFill="1" applyBorder="1" applyAlignment="1" applyProtection="1">
      <alignment horizontal="center" wrapText="1"/>
      <protection hidden="1"/>
    </xf>
    <xf numFmtId="0" fontId="24" fillId="20" borderId="10" xfId="0" applyFont="1" applyFill="1" applyBorder="1" applyAlignment="1" applyProtection="1">
      <alignment horizontal="left"/>
      <protection hidden="1"/>
    </xf>
    <xf numFmtId="2" fontId="23" fillId="24" borderId="53" xfId="0" applyNumberFormat="1" applyFont="1" applyFill="1" applyBorder="1" applyAlignment="1" applyProtection="1">
      <alignment/>
      <protection hidden="1"/>
    </xf>
    <xf numFmtId="2" fontId="23" fillId="24" borderId="12" xfId="0" applyNumberFormat="1" applyFont="1" applyFill="1" applyBorder="1" applyAlignment="1" applyProtection="1">
      <alignment/>
      <protection hidden="1"/>
    </xf>
    <xf numFmtId="2" fontId="23" fillId="24" borderId="34" xfId="0" applyNumberFormat="1" applyFont="1" applyFill="1" applyBorder="1" applyAlignment="1" applyProtection="1">
      <alignment/>
      <protection hidden="1"/>
    </xf>
    <xf numFmtId="2" fontId="23" fillId="24" borderId="10" xfId="0" applyNumberFormat="1" applyFont="1" applyFill="1" applyBorder="1" applyAlignment="1" applyProtection="1">
      <alignment/>
      <protection hidden="1"/>
    </xf>
    <xf numFmtId="2" fontId="23" fillId="24" borderId="44" xfId="0" applyNumberFormat="1" applyFont="1" applyFill="1" applyBorder="1" applyAlignment="1" applyProtection="1">
      <alignment/>
      <protection hidden="1"/>
    </xf>
    <xf numFmtId="2" fontId="23" fillId="24" borderId="11" xfId="0" applyNumberFormat="1" applyFont="1" applyFill="1" applyBorder="1" applyAlignment="1" applyProtection="1">
      <alignment/>
      <protection hidden="1"/>
    </xf>
    <xf numFmtId="0" fontId="28" fillId="3" borderId="0" xfId="0" applyFont="1" applyFill="1" applyBorder="1" applyAlignment="1" applyProtection="1">
      <alignment horizontal="left" vertical="top" wrapText="1" indent="1" shrinkToFit="1"/>
      <protection locked="0"/>
    </xf>
    <xf numFmtId="14" fontId="33" fillId="3" borderId="24" xfId="0" applyNumberFormat="1" applyFont="1" applyFill="1" applyBorder="1" applyAlignment="1" applyProtection="1">
      <alignment horizontal="center" vertical="center"/>
      <protection locked="0"/>
    </xf>
    <xf numFmtId="0" fontId="24" fillId="20" borderId="40" xfId="0" applyFont="1" applyFill="1" applyBorder="1" applyAlignment="1" applyProtection="1">
      <alignment horizontal="center" vertical="center"/>
      <protection hidden="1"/>
    </xf>
    <xf numFmtId="0" fontId="24" fillId="20" borderId="41" xfId="0" applyFont="1" applyFill="1" applyBorder="1" applyAlignment="1" applyProtection="1">
      <alignment horizontal="center" vertical="center"/>
      <protection hidden="1"/>
    </xf>
    <xf numFmtId="0" fontId="24" fillId="20" borderId="42" xfId="0" applyFont="1" applyFill="1" applyBorder="1" applyAlignment="1" applyProtection="1">
      <alignment horizontal="center" vertical="center"/>
      <protection hidden="1"/>
    </xf>
    <xf numFmtId="0" fontId="24" fillId="20" borderId="54" xfId="0" applyFont="1" applyFill="1" applyBorder="1" applyAlignment="1" applyProtection="1">
      <alignment horizontal="left" indent="1"/>
      <protection hidden="1"/>
    </xf>
    <xf numFmtId="0" fontId="24" fillId="20" borderId="55" xfId="0" applyFont="1" applyFill="1" applyBorder="1" applyAlignment="1" applyProtection="1">
      <alignment horizontal="left" indent="1"/>
      <protection hidden="1"/>
    </xf>
    <xf numFmtId="0" fontId="24" fillId="20" borderId="56" xfId="0" applyFont="1" applyFill="1" applyBorder="1" applyAlignment="1" applyProtection="1">
      <alignment horizontal="left" indent="1"/>
      <protection hidden="1"/>
    </xf>
    <xf numFmtId="0" fontId="22" fillId="3" borderId="50" xfId="0" applyFont="1" applyFill="1" applyBorder="1" applyAlignment="1" applyProtection="1">
      <alignment horizontal="left" indent="1"/>
      <protection hidden="1"/>
    </xf>
    <xf numFmtId="0" fontId="22" fillId="3" borderId="51" xfId="0" applyFont="1" applyFill="1" applyBorder="1" applyAlignment="1" applyProtection="1">
      <alignment horizontal="left" indent="1"/>
      <protection hidden="1"/>
    </xf>
    <xf numFmtId="0" fontId="22" fillId="3" borderId="52" xfId="0" applyFont="1" applyFill="1" applyBorder="1" applyAlignment="1" applyProtection="1">
      <alignment horizontal="left" indent="1"/>
      <protection hidden="1"/>
    </xf>
    <xf numFmtId="0" fontId="24" fillId="20" borderId="57" xfId="0" applyFont="1" applyFill="1" applyBorder="1" applyAlignment="1" applyProtection="1">
      <alignment horizontal="center"/>
      <protection hidden="1"/>
    </xf>
    <xf numFmtId="0" fontId="24" fillId="20" borderId="58" xfId="0" applyFont="1" applyFill="1" applyBorder="1" applyAlignment="1" applyProtection="1">
      <alignment horizontal="center"/>
      <protection hidden="1"/>
    </xf>
    <xf numFmtId="0" fontId="24" fillId="20" borderId="59" xfId="0" applyFont="1" applyFill="1" applyBorder="1" applyAlignment="1" applyProtection="1">
      <alignment horizontal="center"/>
      <protection hidden="1"/>
    </xf>
    <xf numFmtId="4" fontId="21" fillId="24" borderId="10" xfId="0" applyNumberFormat="1" applyFont="1" applyFill="1" applyBorder="1" applyAlignment="1" applyProtection="1">
      <alignment horizontal="center"/>
      <protection hidden="1"/>
    </xf>
    <xf numFmtId="0" fontId="24" fillId="20" borderId="50" xfId="0" applyFont="1" applyFill="1" applyBorder="1" applyAlignment="1" applyProtection="1">
      <alignment horizontal="center"/>
      <protection hidden="1"/>
    </xf>
    <xf numFmtId="0" fontId="24" fillId="20" borderId="51" xfId="0" applyFont="1" applyFill="1" applyBorder="1" applyAlignment="1" applyProtection="1">
      <alignment horizontal="center"/>
      <protection hidden="1"/>
    </xf>
    <xf numFmtId="0" fontId="24" fillId="20" borderId="52" xfId="0" applyFont="1" applyFill="1" applyBorder="1" applyAlignment="1" applyProtection="1">
      <alignment horizontal="center"/>
      <protection hidden="1"/>
    </xf>
    <xf numFmtId="0" fontId="23" fillId="20" borderId="50" xfId="0" applyFont="1" applyFill="1" applyBorder="1" applyAlignment="1" applyProtection="1">
      <alignment horizontal="center" vertical="center" wrapText="1"/>
      <protection hidden="1"/>
    </xf>
    <xf numFmtId="0" fontId="23" fillId="20" borderId="52" xfId="0" applyFont="1" applyFill="1" applyBorder="1" applyAlignment="1" applyProtection="1">
      <alignment horizontal="center" vertical="center" wrapText="1"/>
      <protection hidden="1"/>
    </xf>
    <xf numFmtId="4" fontId="21" fillId="11" borderId="10" xfId="0" applyNumberFormat="1" applyFont="1" applyFill="1" applyBorder="1" applyAlignment="1" applyProtection="1">
      <alignment horizontal="center"/>
      <protection hidden="1"/>
    </xf>
    <xf numFmtId="0" fontId="45" fillId="24" borderId="0" xfId="0" applyFont="1" applyFill="1" applyBorder="1" applyAlignment="1" applyProtection="1">
      <alignment horizontal="center"/>
      <protection hidden="1"/>
    </xf>
    <xf numFmtId="0" fontId="23" fillId="20" borderId="10" xfId="0" applyFont="1" applyFill="1" applyBorder="1" applyAlignment="1" applyProtection="1">
      <alignment horizontal="center" vertical="center" wrapText="1"/>
      <protection hidden="1"/>
    </xf>
    <xf numFmtId="0" fontId="34" fillId="0" borderId="27" xfId="0" applyFont="1" applyFill="1" applyBorder="1" applyAlignment="1" applyProtection="1">
      <alignment horizontal="left"/>
      <protection hidden="1"/>
    </xf>
    <xf numFmtId="0" fontId="29" fillId="24" borderId="27" xfId="0" applyFont="1" applyFill="1" applyBorder="1" applyAlignment="1" applyProtection="1">
      <alignment horizontal="right"/>
      <protection hidden="1"/>
    </xf>
    <xf numFmtId="181" fontId="21" fillId="24" borderId="44" xfId="0" applyNumberFormat="1" applyFont="1" applyFill="1" applyBorder="1" applyAlignment="1" applyProtection="1">
      <alignment horizontal="center" vertical="center"/>
      <protection hidden="1"/>
    </xf>
    <xf numFmtId="3" fontId="23" fillId="0" borderId="10" xfId="0" applyNumberFormat="1" applyFont="1" applyFill="1" applyBorder="1" applyAlignment="1" applyProtection="1">
      <alignment horizontal="right" indent="1"/>
      <protection hidden="1"/>
    </xf>
    <xf numFmtId="172" fontId="21" fillId="0" borderId="10" xfId="0" applyNumberFormat="1" applyFont="1" applyFill="1" applyBorder="1" applyAlignment="1" applyProtection="1">
      <alignment horizontal="right"/>
      <protection hidden="1"/>
    </xf>
    <xf numFmtId="3" fontId="23" fillId="0" borderId="10" xfId="0" applyNumberFormat="1" applyFont="1" applyFill="1" applyBorder="1" applyAlignment="1" applyProtection="1">
      <alignment horizontal="right" indent="1"/>
      <protection/>
    </xf>
    <xf numFmtId="0" fontId="22" fillId="25" borderId="50" xfId="0" applyFont="1" applyFill="1" applyBorder="1" applyAlignment="1" applyProtection="1">
      <alignment horizontal="center"/>
      <protection hidden="1"/>
    </xf>
    <xf numFmtId="0" fontId="22" fillId="25" borderId="51" xfId="0" applyFont="1" applyFill="1" applyBorder="1" applyAlignment="1" applyProtection="1">
      <alignment horizontal="center"/>
      <protection hidden="1"/>
    </xf>
    <xf numFmtId="0" fontId="22" fillId="25" borderId="52" xfId="0" applyFont="1" applyFill="1" applyBorder="1" applyAlignment="1" applyProtection="1">
      <alignment horizontal="center"/>
      <protection hidden="1"/>
    </xf>
    <xf numFmtId="2" fontId="25" fillId="24" borderId="0" xfId="0" applyNumberFormat="1" applyFont="1" applyFill="1" applyBorder="1" applyAlignment="1" applyProtection="1">
      <alignment horizontal="right" indent="1"/>
      <protection hidden="1"/>
    </xf>
    <xf numFmtId="2" fontId="25" fillId="24" borderId="0" xfId="0" applyNumberFormat="1" applyFont="1" applyFill="1" applyBorder="1" applyAlignment="1" applyProtection="1">
      <alignment horizontal="left" indent="1"/>
      <protection hidden="1"/>
    </xf>
    <xf numFmtId="0" fontId="25" fillId="24" borderId="0" xfId="0" applyFont="1" applyFill="1" applyBorder="1" applyAlignment="1" applyProtection="1">
      <alignment horizontal="center"/>
      <protection locked="0"/>
    </xf>
    <xf numFmtId="172" fontId="21" fillId="24" borderId="0" xfId="0" applyNumberFormat="1" applyFont="1" applyFill="1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78</xdr:row>
      <xdr:rowOff>66675</xdr:rowOff>
    </xdr:from>
    <xdr:to>
      <xdr:col>14</xdr:col>
      <xdr:colOff>400050</xdr:colOff>
      <xdr:row>81</xdr:row>
      <xdr:rowOff>38100</xdr:rowOff>
    </xdr:to>
    <xdr:sp>
      <xdr:nvSpPr>
        <xdr:cNvPr id="1" name="Rectangle 5"/>
        <xdr:cNvSpPr>
          <a:spLocks/>
        </xdr:cNvSpPr>
      </xdr:nvSpPr>
      <xdr:spPr>
        <a:xfrm>
          <a:off x="1504950" y="15925800"/>
          <a:ext cx="73437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0,51*4,9м-1шт /220V</a:t>
          </a:r>
        </a:p>
      </xdr:txBody>
    </xdr:sp>
    <xdr:clientData/>
  </xdr:twoCellAnchor>
  <xdr:twoCellAnchor>
    <xdr:from>
      <xdr:col>2</xdr:col>
      <xdr:colOff>276225</xdr:colOff>
      <xdr:row>81</xdr:row>
      <xdr:rowOff>161925</xdr:rowOff>
    </xdr:from>
    <xdr:to>
      <xdr:col>14</xdr:col>
      <xdr:colOff>409575</xdr:colOff>
      <xdr:row>84</xdr:row>
      <xdr:rowOff>133350</xdr:rowOff>
    </xdr:to>
    <xdr:sp>
      <xdr:nvSpPr>
        <xdr:cNvPr id="2" name="Rectangle 6"/>
        <xdr:cNvSpPr>
          <a:spLocks/>
        </xdr:cNvSpPr>
      </xdr:nvSpPr>
      <xdr:spPr>
        <a:xfrm>
          <a:off x="1514475" y="16592550"/>
          <a:ext cx="73437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0,51*4,9м-1шт /220V</a:t>
          </a:r>
        </a:p>
      </xdr:txBody>
    </xdr:sp>
    <xdr:clientData/>
  </xdr:twoCellAnchor>
  <xdr:twoCellAnchor>
    <xdr:from>
      <xdr:col>2</xdr:col>
      <xdr:colOff>295275</xdr:colOff>
      <xdr:row>85</xdr:row>
      <xdr:rowOff>66675</xdr:rowOff>
    </xdr:from>
    <xdr:to>
      <xdr:col>14</xdr:col>
      <xdr:colOff>428625</xdr:colOff>
      <xdr:row>88</xdr:row>
      <xdr:rowOff>38100</xdr:rowOff>
    </xdr:to>
    <xdr:sp>
      <xdr:nvSpPr>
        <xdr:cNvPr id="3" name="Rectangle 7"/>
        <xdr:cNvSpPr>
          <a:spLocks/>
        </xdr:cNvSpPr>
      </xdr:nvSpPr>
      <xdr:spPr>
        <a:xfrm>
          <a:off x="1533525" y="17259300"/>
          <a:ext cx="73437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0,51*4,9м-1шт /220V</a:t>
          </a:r>
        </a:p>
      </xdr:txBody>
    </xdr:sp>
    <xdr:clientData/>
  </xdr:twoCellAnchor>
  <xdr:twoCellAnchor>
    <xdr:from>
      <xdr:col>2</xdr:col>
      <xdr:colOff>285750</xdr:colOff>
      <xdr:row>89</xdr:row>
      <xdr:rowOff>47625</xdr:rowOff>
    </xdr:from>
    <xdr:to>
      <xdr:col>14</xdr:col>
      <xdr:colOff>419100</xdr:colOff>
      <xdr:row>92</xdr:row>
      <xdr:rowOff>19050</xdr:rowOff>
    </xdr:to>
    <xdr:sp>
      <xdr:nvSpPr>
        <xdr:cNvPr id="4" name="Rectangle 8"/>
        <xdr:cNvSpPr>
          <a:spLocks/>
        </xdr:cNvSpPr>
      </xdr:nvSpPr>
      <xdr:spPr>
        <a:xfrm>
          <a:off x="1524000" y="18002250"/>
          <a:ext cx="7343775" cy="542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0,51*4,9м-1шт /220V</a:t>
          </a:r>
        </a:p>
      </xdr:txBody>
    </xdr:sp>
    <xdr:clientData/>
  </xdr:twoCellAnchor>
  <xdr:twoCellAnchor>
    <xdr:from>
      <xdr:col>8</xdr:col>
      <xdr:colOff>142875</xdr:colOff>
      <xdr:row>93</xdr:row>
      <xdr:rowOff>38100</xdr:rowOff>
    </xdr:from>
    <xdr:to>
      <xdr:col>14</xdr:col>
      <xdr:colOff>400050</xdr:colOff>
      <xdr:row>95</xdr:row>
      <xdr:rowOff>161925</xdr:rowOff>
    </xdr:to>
    <xdr:sp>
      <xdr:nvSpPr>
        <xdr:cNvPr id="5" name="Rectangle 9"/>
        <xdr:cNvSpPr>
          <a:spLocks/>
        </xdr:cNvSpPr>
      </xdr:nvSpPr>
      <xdr:spPr>
        <a:xfrm>
          <a:off x="4972050" y="18764250"/>
          <a:ext cx="3876675" cy="5048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0,51*3,5м-1шт / 220 v</a:t>
          </a:r>
        </a:p>
      </xdr:txBody>
    </xdr:sp>
    <xdr:clientData/>
  </xdr:twoCellAnchor>
  <xdr:twoCellAnchor>
    <xdr:from>
      <xdr:col>8</xdr:col>
      <xdr:colOff>142875</xdr:colOff>
      <xdr:row>96</xdr:row>
      <xdr:rowOff>76200</xdr:rowOff>
    </xdr:from>
    <xdr:to>
      <xdr:col>14</xdr:col>
      <xdr:colOff>400050</xdr:colOff>
      <xdr:row>99</xdr:row>
      <xdr:rowOff>123825</xdr:rowOff>
    </xdr:to>
    <xdr:sp>
      <xdr:nvSpPr>
        <xdr:cNvPr id="6" name="Rectangle 10"/>
        <xdr:cNvSpPr>
          <a:spLocks/>
        </xdr:cNvSpPr>
      </xdr:nvSpPr>
      <xdr:spPr>
        <a:xfrm>
          <a:off x="4972050" y="19373850"/>
          <a:ext cx="3876675" cy="6191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0,51*3,5м-1шт / 220 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33353.ru/pages/kak_otlichit_nastoyaschiy_plen" TargetMode="External" /><Relationship Id="rId2" Type="http://schemas.openxmlformats.org/officeDocument/2006/relationships/hyperlink" Target="http://33353.ru/contact/callback" TargetMode="External" /><Relationship Id="rId3" Type="http://schemas.openxmlformats.org/officeDocument/2006/relationships/hyperlink" Target="mailto:konovalov@33353.ru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0"/>
  <sheetViews>
    <sheetView tabSelected="1" zoomScaleSheetLayoutView="115" zoomScalePageLayoutView="0" workbookViewId="0" topLeftCell="A1">
      <selection activeCell="H41" sqref="H41"/>
    </sheetView>
  </sheetViews>
  <sheetFormatPr defaultColWidth="9.140625" defaultRowHeight="15"/>
  <cols>
    <col min="1" max="1" width="9.140625" style="69" customWidth="1"/>
    <col min="2" max="2" width="9.421875" style="69" customWidth="1"/>
    <col min="3" max="3" width="10.00390625" style="69" customWidth="1"/>
    <col min="4" max="4" width="9.57421875" style="69" customWidth="1"/>
    <col min="5" max="5" width="10.140625" style="69" bestFit="1" customWidth="1"/>
    <col min="6" max="6" width="4.28125" style="69" customWidth="1"/>
    <col min="7" max="7" width="9.140625" style="69" customWidth="1"/>
    <col min="8" max="8" width="10.7109375" style="69" customWidth="1"/>
    <col min="9" max="9" width="8.140625" style="69" customWidth="1"/>
    <col min="10" max="10" width="9.140625" style="69" customWidth="1"/>
    <col min="11" max="11" width="3.57421875" style="69" customWidth="1"/>
    <col min="12" max="12" width="10.57421875" style="69" customWidth="1"/>
    <col min="13" max="13" width="14.421875" style="69" customWidth="1"/>
    <col min="14" max="14" width="8.421875" style="69" customWidth="1"/>
    <col min="15" max="17" width="9.140625" style="69" customWidth="1"/>
    <col min="18" max="18" width="6.00390625" style="0" customWidth="1"/>
    <col min="22" max="22" width="5.7109375" style="0" customWidth="1"/>
  </cols>
  <sheetData>
    <row r="1" spans="1:25" s="7" customFormat="1" ht="21" thickBot="1">
      <c r="A1" s="36"/>
      <c r="B1" s="55"/>
      <c r="C1" s="56" t="s">
        <v>3</v>
      </c>
      <c r="D1" s="149"/>
      <c r="E1" s="57" t="s">
        <v>10</v>
      </c>
      <c r="F1" s="57"/>
      <c r="G1" s="209"/>
      <c r="H1" s="209"/>
      <c r="I1" s="58"/>
      <c r="J1" s="59"/>
      <c r="K1" s="59"/>
      <c r="L1" s="60"/>
      <c r="M1" s="60"/>
      <c r="N1" s="60"/>
      <c r="O1" s="61" t="s">
        <v>12</v>
      </c>
      <c r="P1" s="62"/>
      <c r="Q1" s="62"/>
      <c r="R1" s="6"/>
      <c r="S1" s="6"/>
      <c r="T1" s="6"/>
      <c r="U1" s="6"/>
      <c r="V1" s="6"/>
      <c r="W1" s="6"/>
      <c r="X1" s="4"/>
      <c r="Y1"/>
    </row>
    <row r="2" spans="1:25" s="7" customFormat="1" ht="15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60"/>
      <c r="M2" s="60"/>
      <c r="N2" s="60"/>
      <c r="O2" s="61" t="s">
        <v>62</v>
      </c>
      <c r="P2" s="62"/>
      <c r="Q2" s="62"/>
      <c r="R2" s="6"/>
      <c r="S2" s="6"/>
      <c r="T2" s="6"/>
      <c r="U2" s="6"/>
      <c r="V2" s="6"/>
      <c r="W2" s="6"/>
      <c r="X2" s="4"/>
      <c r="Y2"/>
    </row>
    <row r="3" spans="1:26" ht="15.7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63"/>
      <c r="M3" s="63"/>
      <c r="N3" s="63"/>
      <c r="O3" s="64" t="s">
        <v>11</v>
      </c>
      <c r="P3" s="62"/>
      <c r="Q3" s="62"/>
      <c r="R3" s="6"/>
      <c r="S3" s="6"/>
      <c r="T3" s="6"/>
      <c r="U3" s="6"/>
      <c r="V3" s="6"/>
      <c r="W3" s="6"/>
      <c r="X3" s="4"/>
      <c r="Z3" s="7"/>
    </row>
    <row r="4" spans="1:26" ht="15.75">
      <c r="A4" s="36"/>
      <c r="B4" s="151" t="s">
        <v>27</v>
      </c>
      <c r="C4" s="216" t="s">
        <v>28</v>
      </c>
      <c r="D4" s="217"/>
      <c r="E4" s="217"/>
      <c r="F4" s="217"/>
      <c r="G4" s="217"/>
      <c r="H4" s="218"/>
      <c r="I4" s="36"/>
      <c r="J4" s="59"/>
      <c r="K4" s="59"/>
      <c r="L4" s="65"/>
      <c r="M4" s="65"/>
      <c r="N4" s="65"/>
      <c r="O4" s="64" t="s">
        <v>63</v>
      </c>
      <c r="P4" s="62"/>
      <c r="Q4" s="62"/>
      <c r="R4" s="6"/>
      <c r="S4" s="6"/>
      <c r="T4" s="6"/>
      <c r="U4" s="6"/>
      <c r="V4" s="6"/>
      <c r="W4" s="6"/>
      <c r="X4" s="4"/>
      <c r="Z4" s="7"/>
    </row>
    <row r="5" spans="1:26" ht="15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65"/>
      <c r="M5" s="65"/>
      <c r="N5" s="65"/>
      <c r="O5" s="61" t="s">
        <v>64</v>
      </c>
      <c r="P5" s="62"/>
      <c r="Q5" s="62"/>
      <c r="R5" s="6"/>
      <c r="S5" s="6"/>
      <c r="T5" s="6"/>
      <c r="U5" s="6"/>
      <c r="V5" s="6"/>
      <c r="W5" s="6"/>
      <c r="X5" s="4"/>
      <c r="Z5" s="7"/>
    </row>
    <row r="6" spans="1:26" ht="18.75">
      <c r="A6" s="36"/>
      <c r="B6" s="66" t="s">
        <v>72</v>
      </c>
      <c r="C6" s="66"/>
      <c r="D6" s="67" t="s">
        <v>36</v>
      </c>
      <c r="E6" s="67"/>
      <c r="F6" s="67"/>
      <c r="G6" s="67"/>
      <c r="H6" s="67"/>
      <c r="I6" s="36"/>
      <c r="J6" s="36"/>
      <c r="K6" s="36"/>
      <c r="L6" s="65"/>
      <c r="M6" s="65"/>
      <c r="N6" s="65"/>
      <c r="O6" s="61"/>
      <c r="P6" s="62"/>
      <c r="Q6" s="62"/>
      <c r="R6" s="6"/>
      <c r="S6" s="6"/>
      <c r="T6" s="6"/>
      <c r="U6" s="6"/>
      <c r="V6" s="6"/>
      <c r="W6" s="6"/>
      <c r="X6" s="4"/>
      <c r="Z6" s="7"/>
    </row>
    <row r="7" spans="1:26" ht="16.5" thickBot="1">
      <c r="A7" s="36"/>
      <c r="B7" s="36"/>
      <c r="C7" s="36"/>
      <c r="D7" s="36"/>
      <c r="E7" s="36"/>
      <c r="F7" s="36"/>
      <c r="G7" s="36"/>
      <c r="H7" s="36"/>
      <c r="I7" s="36"/>
      <c r="J7" s="36"/>
      <c r="K7" s="68"/>
      <c r="M7" s="61"/>
      <c r="N7" s="61"/>
      <c r="O7" s="70"/>
      <c r="P7" s="62"/>
      <c r="Q7" s="62"/>
      <c r="R7" s="6"/>
      <c r="S7" s="6"/>
      <c r="T7" s="6"/>
      <c r="U7" s="6"/>
      <c r="V7" s="6"/>
      <c r="W7" s="6"/>
      <c r="X7" s="4"/>
      <c r="Z7" s="7"/>
    </row>
    <row r="8" spans="1:26" ht="15.75" thickBot="1">
      <c r="A8" s="36"/>
      <c r="B8" s="213" t="s">
        <v>13</v>
      </c>
      <c r="C8" s="214"/>
      <c r="D8" s="214"/>
      <c r="E8" s="215"/>
      <c r="F8" s="36"/>
      <c r="G8" s="213" t="s">
        <v>65</v>
      </c>
      <c r="H8" s="214"/>
      <c r="I8" s="214"/>
      <c r="J8" s="215"/>
      <c r="K8" s="36"/>
      <c r="L8" s="213" t="s">
        <v>14</v>
      </c>
      <c r="M8" s="214"/>
      <c r="N8" s="214"/>
      <c r="O8" s="215"/>
      <c r="P8" s="62"/>
      <c r="Q8" s="62"/>
      <c r="R8" s="6"/>
      <c r="S8" s="6"/>
      <c r="T8" s="6"/>
      <c r="U8" s="6"/>
      <c r="V8" s="6"/>
      <c r="W8" s="6"/>
      <c r="X8" s="4"/>
      <c r="Z8" s="7"/>
    </row>
    <row r="9" spans="1:26" s="1" customFormat="1" ht="15">
      <c r="A9" s="36"/>
      <c r="B9" s="71" t="s">
        <v>16</v>
      </c>
      <c r="C9" s="72" t="s">
        <v>17</v>
      </c>
      <c r="D9" s="73" t="s">
        <v>0</v>
      </c>
      <c r="E9" s="74" t="s">
        <v>1</v>
      </c>
      <c r="F9" s="36"/>
      <c r="G9" s="71" t="s">
        <v>16</v>
      </c>
      <c r="H9" s="72" t="s">
        <v>17</v>
      </c>
      <c r="I9" s="73" t="s">
        <v>0</v>
      </c>
      <c r="J9" s="75" t="s">
        <v>1</v>
      </c>
      <c r="K9" s="36"/>
      <c r="L9" s="71" t="s">
        <v>16</v>
      </c>
      <c r="M9" s="72" t="s">
        <v>17</v>
      </c>
      <c r="N9" s="73" t="s">
        <v>0</v>
      </c>
      <c r="O9" s="75" t="s">
        <v>1</v>
      </c>
      <c r="P9" s="62"/>
      <c r="Q9" s="62"/>
      <c r="R9" s="6"/>
      <c r="S9" s="6"/>
      <c r="T9" s="6"/>
      <c r="U9" s="6"/>
      <c r="V9" s="6"/>
      <c r="W9" s="6"/>
      <c r="X9" s="4"/>
      <c r="Y9"/>
      <c r="Z9" s="7"/>
    </row>
    <row r="10" spans="1:26" ht="15">
      <c r="A10" s="36"/>
      <c r="B10" s="76">
        <v>1</v>
      </c>
      <c r="C10" s="77">
        <v>73</v>
      </c>
      <c r="D10" s="142"/>
      <c r="E10" s="78">
        <f>B10*D10*0.35</f>
        <v>0</v>
      </c>
      <c r="F10" s="36"/>
      <c r="G10" s="79">
        <v>1</v>
      </c>
      <c r="H10" s="80">
        <v>110</v>
      </c>
      <c r="I10" s="143"/>
      <c r="J10" s="81">
        <f>G10*I10*0.51</f>
        <v>0</v>
      </c>
      <c r="K10" s="36"/>
      <c r="L10" s="76">
        <v>1</v>
      </c>
      <c r="M10" s="82">
        <v>110</v>
      </c>
      <c r="N10" s="142"/>
      <c r="O10" s="83">
        <f>L10*0.65*N10</f>
        <v>0</v>
      </c>
      <c r="P10" s="62"/>
      <c r="Q10" s="62"/>
      <c r="R10" s="6"/>
      <c r="S10" s="6"/>
      <c r="T10" s="6"/>
      <c r="U10" s="6"/>
      <c r="V10" s="6"/>
      <c r="W10" s="6"/>
      <c r="X10" s="4"/>
      <c r="Z10" s="7"/>
    </row>
    <row r="11" spans="1:26" ht="15">
      <c r="A11" s="36"/>
      <c r="B11" s="84">
        <v>1</v>
      </c>
      <c r="C11" s="85">
        <v>110</v>
      </c>
      <c r="D11" s="142"/>
      <c r="E11" s="86">
        <f aca="true" t="shared" si="0" ref="E11:E19">B11*D11*0.35</f>
        <v>0</v>
      </c>
      <c r="F11" s="36"/>
      <c r="G11" s="87">
        <v>1.5</v>
      </c>
      <c r="H11" s="88">
        <v>220</v>
      </c>
      <c r="I11" s="143"/>
      <c r="J11" s="81">
        <f aca="true" t="shared" si="1" ref="J11:J16">G11*I11*0.51</f>
        <v>0</v>
      </c>
      <c r="K11" s="36"/>
      <c r="L11" s="89">
        <v>1.5</v>
      </c>
      <c r="M11" s="90">
        <v>220</v>
      </c>
      <c r="N11" s="142"/>
      <c r="O11" s="91">
        <f>L11*0.65*N11</f>
        <v>0</v>
      </c>
      <c r="P11" s="62"/>
      <c r="Q11" s="62"/>
      <c r="R11" s="6"/>
      <c r="S11" s="6"/>
      <c r="T11" s="6"/>
      <c r="U11" s="6"/>
      <c r="V11" s="6"/>
      <c r="W11" s="6"/>
      <c r="X11" s="4"/>
      <c r="Z11" s="7"/>
    </row>
    <row r="12" spans="1:26" ht="15">
      <c r="A12" s="36"/>
      <c r="B12" s="76">
        <v>1.5</v>
      </c>
      <c r="C12" s="77">
        <v>110</v>
      </c>
      <c r="D12" s="142"/>
      <c r="E12" s="78">
        <f t="shared" si="0"/>
        <v>0</v>
      </c>
      <c r="F12" s="36"/>
      <c r="G12" s="92">
        <v>2</v>
      </c>
      <c r="H12" s="93">
        <v>220</v>
      </c>
      <c r="I12" s="143"/>
      <c r="J12" s="94">
        <f t="shared" si="1"/>
        <v>0</v>
      </c>
      <c r="K12" s="36"/>
      <c r="L12" s="95">
        <v>1.9</v>
      </c>
      <c r="M12" s="96">
        <v>220</v>
      </c>
      <c r="N12" s="142"/>
      <c r="O12" s="83">
        <f>L12*0.65*N12</f>
        <v>0</v>
      </c>
      <c r="P12" s="62"/>
      <c r="Q12" s="62"/>
      <c r="R12" s="6"/>
      <c r="S12" s="6"/>
      <c r="T12" s="6"/>
      <c r="U12" s="6"/>
      <c r="V12" s="6"/>
      <c r="W12" s="6"/>
      <c r="X12" s="4"/>
      <c r="Z12" s="7"/>
    </row>
    <row r="13" spans="1:26" ht="15">
      <c r="A13" s="36"/>
      <c r="B13" s="97">
        <v>2</v>
      </c>
      <c r="C13" s="98">
        <v>220</v>
      </c>
      <c r="D13" s="142"/>
      <c r="E13" s="78">
        <f t="shared" si="0"/>
        <v>0</v>
      </c>
      <c r="F13" s="36"/>
      <c r="G13" s="87">
        <v>2.4</v>
      </c>
      <c r="H13" s="88">
        <v>220</v>
      </c>
      <c r="I13" s="143"/>
      <c r="J13" s="81">
        <f t="shared" si="1"/>
        <v>0</v>
      </c>
      <c r="K13" s="36"/>
      <c r="L13" s="89">
        <v>2.5</v>
      </c>
      <c r="M13" s="90">
        <v>220</v>
      </c>
      <c r="N13" s="142"/>
      <c r="O13" s="91">
        <f aca="true" t="shared" si="2" ref="O13:O18">L13*0.65*N13</f>
        <v>0</v>
      </c>
      <c r="P13" s="62"/>
      <c r="Q13" s="62"/>
      <c r="R13" s="6"/>
      <c r="S13" s="6"/>
      <c r="T13" s="6"/>
      <c r="U13" s="6"/>
      <c r="V13" s="6"/>
      <c r="W13" s="6"/>
      <c r="X13" s="4"/>
      <c r="Z13" s="7"/>
    </row>
    <row r="14" spans="1:26" ht="15">
      <c r="A14" s="36"/>
      <c r="B14" s="99">
        <v>2.5</v>
      </c>
      <c r="C14" s="100">
        <v>220</v>
      </c>
      <c r="D14" s="142"/>
      <c r="E14" s="86">
        <f t="shared" si="0"/>
        <v>0</v>
      </c>
      <c r="F14" s="36"/>
      <c r="G14" s="92">
        <v>3</v>
      </c>
      <c r="H14" s="93">
        <v>220</v>
      </c>
      <c r="I14" s="143"/>
      <c r="J14" s="94">
        <f t="shared" si="1"/>
        <v>0</v>
      </c>
      <c r="K14" s="36"/>
      <c r="L14" s="89">
        <v>3</v>
      </c>
      <c r="M14" s="90">
        <v>220</v>
      </c>
      <c r="N14" s="142"/>
      <c r="O14" s="91">
        <f t="shared" si="2"/>
        <v>0</v>
      </c>
      <c r="P14" s="62"/>
      <c r="Q14" s="62"/>
      <c r="R14" s="6"/>
      <c r="S14" s="6"/>
      <c r="T14" s="6"/>
      <c r="U14" s="6"/>
      <c r="V14" s="6"/>
      <c r="W14" s="6"/>
      <c r="X14" s="4"/>
      <c r="Z14" s="7"/>
    </row>
    <row r="15" spans="1:26" ht="15">
      <c r="A15" s="36"/>
      <c r="B15" s="99">
        <v>3</v>
      </c>
      <c r="C15" s="100">
        <v>220</v>
      </c>
      <c r="D15" s="142"/>
      <c r="E15" s="86">
        <f t="shared" si="0"/>
        <v>0</v>
      </c>
      <c r="F15" s="36"/>
      <c r="G15" s="87">
        <v>3.4</v>
      </c>
      <c r="H15" s="88">
        <v>220</v>
      </c>
      <c r="I15" s="143"/>
      <c r="J15" s="81">
        <f t="shared" si="1"/>
        <v>0</v>
      </c>
      <c r="K15" s="36"/>
      <c r="L15" s="89">
        <v>3.4</v>
      </c>
      <c r="M15" s="90">
        <v>220</v>
      </c>
      <c r="N15" s="142"/>
      <c r="O15" s="91">
        <f t="shared" si="2"/>
        <v>0</v>
      </c>
      <c r="P15" s="62"/>
      <c r="Q15" s="62"/>
      <c r="R15" s="6"/>
      <c r="S15" s="6"/>
      <c r="T15" s="6"/>
      <c r="U15" s="6"/>
      <c r="V15" s="6"/>
      <c r="W15" s="6"/>
      <c r="X15" s="4"/>
      <c r="Z15" s="7"/>
    </row>
    <row r="16" spans="1:26" ht="15">
      <c r="A16" s="36"/>
      <c r="B16" s="99">
        <v>3.5</v>
      </c>
      <c r="C16" s="100">
        <v>220</v>
      </c>
      <c r="D16" s="142"/>
      <c r="E16" s="86">
        <f t="shared" si="0"/>
        <v>0</v>
      </c>
      <c r="F16" s="36"/>
      <c r="G16" s="92">
        <v>4</v>
      </c>
      <c r="H16" s="93">
        <v>220</v>
      </c>
      <c r="I16" s="143"/>
      <c r="J16" s="94">
        <f t="shared" si="1"/>
        <v>0</v>
      </c>
      <c r="K16" s="36"/>
      <c r="L16" s="95">
        <v>4</v>
      </c>
      <c r="M16" s="96">
        <v>220</v>
      </c>
      <c r="N16" s="142"/>
      <c r="O16" s="83">
        <f t="shared" si="2"/>
        <v>0</v>
      </c>
      <c r="P16" s="62"/>
      <c r="Q16" s="62"/>
      <c r="R16" s="6"/>
      <c r="S16" s="6"/>
      <c r="T16" s="6"/>
      <c r="U16" s="6"/>
      <c r="V16" s="6"/>
      <c r="W16" s="6"/>
      <c r="X16" s="4"/>
      <c r="Z16" s="7"/>
    </row>
    <row r="17" spans="1:26" ht="15">
      <c r="A17" s="36"/>
      <c r="B17" s="99">
        <v>4</v>
      </c>
      <c r="C17" s="100">
        <v>220</v>
      </c>
      <c r="D17" s="142"/>
      <c r="E17" s="86">
        <f t="shared" si="0"/>
        <v>0</v>
      </c>
      <c r="F17" s="36"/>
      <c r="G17" s="92">
        <v>4.6</v>
      </c>
      <c r="H17" s="93">
        <v>220</v>
      </c>
      <c r="I17" s="143"/>
      <c r="J17" s="94">
        <f>G17*I17*0.51</f>
        <v>0</v>
      </c>
      <c r="K17" s="36"/>
      <c r="L17" s="89">
        <v>4.4</v>
      </c>
      <c r="M17" s="90">
        <v>220</v>
      </c>
      <c r="N17" s="142"/>
      <c r="O17" s="91">
        <f t="shared" si="2"/>
        <v>0</v>
      </c>
      <c r="P17" s="62"/>
      <c r="Q17" s="62"/>
      <c r="R17" s="6"/>
      <c r="S17" s="6"/>
      <c r="T17" s="6"/>
      <c r="U17" s="6"/>
      <c r="V17" s="6"/>
      <c r="W17" s="6"/>
      <c r="X17" s="4"/>
      <c r="Z17" s="7"/>
    </row>
    <row r="18" spans="1:26" ht="15">
      <c r="A18" s="36"/>
      <c r="B18" s="99">
        <v>4.5</v>
      </c>
      <c r="C18" s="100">
        <v>220</v>
      </c>
      <c r="D18" s="142"/>
      <c r="E18" s="86">
        <f t="shared" si="0"/>
        <v>0</v>
      </c>
      <c r="F18" s="36"/>
      <c r="G18" s="87">
        <v>5</v>
      </c>
      <c r="H18" s="88">
        <v>220</v>
      </c>
      <c r="I18" s="143"/>
      <c r="J18" s="81">
        <f>G18*I18*0.51</f>
        <v>0</v>
      </c>
      <c r="K18" s="36"/>
      <c r="L18" s="95">
        <v>5</v>
      </c>
      <c r="M18" s="96">
        <v>220</v>
      </c>
      <c r="N18" s="142"/>
      <c r="O18" s="83">
        <f t="shared" si="2"/>
        <v>0</v>
      </c>
      <c r="P18" s="62"/>
      <c r="Q18" s="62"/>
      <c r="R18" s="6"/>
      <c r="S18" s="6"/>
      <c r="T18" s="6"/>
      <c r="U18" s="6"/>
      <c r="V18" s="6"/>
      <c r="W18" s="6"/>
      <c r="X18" s="4"/>
      <c r="Z18" s="7"/>
    </row>
    <row r="19" spans="1:26" ht="15.75" thickBot="1">
      <c r="A19" s="36"/>
      <c r="B19" s="101">
        <v>5</v>
      </c>
      <c r="C19" s="100">
        <v>220</v>
      </c>
      <c r="D19" s="142"/>
      <c r="E19" s="102">
        <f t="shared" si="0"/>
        <v>0</v>
      </c>
      <c r="F19" s="36"/>
      <c r="G19" s="103"/>
      <c r="H19" s="104"/>
      <c r="I19" s="144"/>
      <c r="J19" s="105"/>
      <c r="K19" s="36"/>
      <c r="L19" s="106"/>
      <c r="M19" s="104"/>
      <c r="N19" s="145"/>
      <c r="O19" s="105"/>
      <c r="P19" s="62"/>
      <c r="Q19" s="62"/>
      <c r="R19" s="6"/>
      <c r="S19" s="6"/>
      <c r="T19" s="6"/>
      <c r="U19" s="6"/>
      <c r="V19" s="6"/>
      <c r="W19" s="6"/>
      <c r="X19" s="4"/>
      <c r="Z19" s="7"/>
    </row>
    <row r="20" spans="1:26" ht="15.75" thickBot="1">
      <c r="A20" s="36"/>
      <c r="B20" s="107"/>
      <c r="C20" s="108"/>
      <c r="D20" s="109" t="s">
        <v>2</v>
      </c>
      <c r="E20" s="110">
        <f>SUM(E10:E19)</f>
        <v>0</v>
      </c>
      <c r="F20" s="36"/>
      <c r="G20" s="111"/>
      <c r="H20" s="112"/>
      <c r="I20" s="109" t="s">
        <v>2</v>
      </c>
      <c r="J20" s="110">
        <f>SUM(J10:J19)</f>
        <v>0</v>
      </c>
      <c r="K20" s="36"/>
      <c r="L20" s="111"/>
      <c r="M20" s="112"/>
      <c r="N20" s="109" t="s">
        <v>2</v>
      </c>
      <c r="O20" s="150">
        <f>SUM(O10:O19)</f>
        <v>0</v>
      </c>
      <c r="P20" s="62"/>
      <c r="Q20" s="62"/>
      <c r="R20" s="6"/>
      <c r="S20" s="6"/>
      <c r="T20" s="6"/>
      <c r="U20" s="6"/>
      <c r="V20" s="6"/>
      <c r="W20" s="6"/>
      <c r="X20" s="4"/>
      <c r="Z20" s="7"/>
    </row>
    <row r="21" spans="1:26" ht="15.75" thickBot="1">
      <c r="A21" s="36"/>
      <c r="B21" s="62"/>
      <c r="C21" s="62"/>
      <c r="D21" s="62"/>
      <c r="E21" s="62"/>
      <c r="F21" s="36"/>
      <c r="G21" s="62"/>
      <c r="H21" s="62"/>
      <c r="I21" s="62"/>
      <c r="J21" s="62"/>
      <c r="K21" s="36"/>
      <c r="L21" s="62"/>
      <c r="M21" s="62"/>
      <c r="N21" s="62"/>
      <c r="O21" s="62"/>
      <c r="P21" s="62"/>
      <c r="Q21" s="62"/>
      <c r="R21" s="6"/>
      <c r="S21" s="6"/>
      <c r="T21" s="6"/>
      <c r="U21" s="6"/>
      <c r="V21" s="6"/>
      <c r="W21" s="6"/>
      <c r="X21" s="4"/>
      <c r="Z21" s="7"/>
    </row>
    <row r="22" spans="1:26" ht="15.75" thickBot="1">
      <c r="A22" s="36"/>
      <c r="B22" s="219" t="s">
        <v>15</v>
      </c>
      <c r="C22" s="220"/>
      <c r="D22" s="220"/>
      <c r="E22" s="221"/>
      <c r="F22" s="36"/>
      <c r="G22" s="219" t="s">
        <v>66</v>
      </c>
      <c r="H22" s="220"/>
      <c r="I22" s="220"/>
      <c r="J22" s="221"/>
      <c r="K22" s="36"/>
      <c r="L22" s="210" t="s">
        <v>85</v>
      </c>
      <c r="M22" s="211"/>
      <c r="N22" s="211"/>
      <c r="O22" s="212"/>
      <c r="P22" s="62"/>
      <c r="Q22" s="62"/>
      <c r="R22" s="6"/>
      <c r="S22" s="6"/>
      <c r="T22" s="6"/>
      <c r="U22" s="6"/>
      <c r="V22" s="6"/>
      <c r="W22" s="6"/>
      <c r="X22" s="4"/>
      <c r="Z22" s="7"/>
    </row>
    <row r="23" spans="1:26" ht="15">
      <c r="A23" s="36"/>
      <c r="B23" s="71" t="s">
        <v>16</v>
      </c>
      <c r="C23" s="72" t="s">
        <v>17</v>
      </c>
      <c r="D23" s="73" t="s">
        <v>0</v>
      </c>
      <c r="E23" s="75" t="s">
        <v>1</v>
      </c>
      <c r="F23" s="36"/>
      <c r="G23" s="71" t="s">
        <v>16</v>
      </c>
      <c r="H23" s="113" t="s">
        <v>17</v>
      </c>
      <c r="I23" s="73" t="s">
        <v>0</v>
      </c>
      <c r="J23" s="75" t="s">
        <v>1</v>
      </c>
      <c r="K23" s="36"/>
      <c r="L23" s="114" t="s">
        <v>16</v>
      </c>
      <c r="M23" s="115" t="s">
        <v>18</v>
      </c>
      <c r="N23" s="116" t="s">
        <v>0</v>
      </c>
      <c r="O23" s="117" t="s">
        <v>1</v>
      </c>
      <c r="P23" s="62"/>
      <c r="Q23" s="62"/>
      <c r="R23" s="6"/>
      <c r="S23" s="6"/>
      <c r="T23" s="6"/>
      <c r="U23" s="6"/>
      <c r="V23" s="6"/>
      <c r="W23" s="6"/>
      <c r="X23" s="4"/>
      <c r="Z23" s="7"/>
    </row>
    <row r="24" spans="1:26" ht="15.75" thickBot="1">
      <c r="A24" s="36"/>
      <c r="B24" s="76">
        <v>1.5</v>
      </c>
      <c r="C24" s="82">
        <v>110</v>
      </c>
      <c r="D24" s="142"/>
      <c r="E24" s="118">
        <f>B24*D24*0.51</f>
        <v>0</v>
      </c>
      <c r="F24" s="36"/>
      <c r="G24" s="76">
        <v>1</v>
      </c>
      <c r="H24" s="82">
        <v>110</v>
      </c>
      <c r="I24" s="142"/>
      <c r="J24" s="118">
        <f>G24*I24*0.65</f>
        <v>0</v>
      </c>
      <c r="K24" s="36"/>
      <c r="L24" s="119">
        <v>1.7</v>
      </c>
      <c r="M24" s="120">
        <v>220</v>
      </c>
      <c r="N24" s="147"/>
      <c r="O24" s="121" t="s">
        <v>0</v>
      </c>
      <c r="P24" s="62"/>
      <c r="Q24" s="62"/>
      <c r="R24" s="6"/>
      <c r="S24" s="6"/>
      <c r="T24" s="6"/>
      <c r="U24" s="6"/>
      <c r="V24" s="6"/>
      <c r="W24" s="6"/>
      <c r="X24" s="4"/>
      <c r="Z24" s="7"/>
    </row>
    <row r="25" spans="1:26" ht="15.75" thickBot="1">
      <c r="A25" s="36"/>
      <c r="B25" s="76">
        <v>2</v>
      </c>
      <c r="C25" s="82">
        <v>110</v>
      </c>
      <c r="D25" s="142"/>
      <c r="E25" s="118">
        <f aca="true" t="shared" si="3" ref="E25:E31">B25*D25*0.51</f>
        <v>0</v>
      </c>
      <c r="F25" s="36"/>
      <c r="G25" s="97">
        <v>1.5</v>
      </c>
      <c r="H25" s="122">
        <v>220</v>
      </c>
      <c r="I25" s="142"/>
      <c r="J25" s="118">
        <f aca="true" t="shared" si="4" ref="J25:J32">G25*I25*0.65</f>
        <v>0</v>
      </c>
      <c r="K25" s="36"/>
      <c r="L25" s="62"/>
      <c r="M25" s="62"/>
      <c r="N25" s="62"/>
      <c r="O25" s="62"/>
      <c r="P25" s="62"/>
      <c r="Q25" s="62"/>
      <c r="R25" s="6"/>
      <c r="S25" s="6"/>
      <c r="T25" s="6"/>
      <c r="U25" s="6"/>
      <c r="V25" s="6"/>
      <c r="W25" s="6"/>
      <c r="X25" s="4"/>
      <c r="Z25" s="7"/>
    </row>
    <row r="26" spans="1:24" ht="15">
      <c r="A26" s="36"/>
      <c r="B26" s="97">
        <v>2.5</v>
      </c>
      <c r="C26" s="123">
        <v>220</v>
      </c>
      <c r="D26" s="142"/>
      <c r="E26" s="118">
        <f t="shared" si="3"/>
        <v>0</v>
      </c>
      <c r="F26" s="36"/>
      <c r="G26" s="97">
        <v>2</v>
      </c>
      <c r="H26" s="123">
        <v>220</v>
      </c>
      <c r="I26" s="142"/>
      <c r="J26" s="118">
        <f t="shared" si="4"/>
        <v>0</v>
      </c>
      <c r="K26" s="36"/>
      <c r="L26" s="198" t="s">
        <v>81</v>
      </c>
      <c r="M26" s="199"/>
      <c r="N26" s="199"/>
      <c r="O26" s="200"/>
      <c r="P26" s="62"/>
      <c r="Q26" s="62"/>
      <c r="R26" s="6"/>
      <c r="S26" s="6"/>
      <c r="T26" s="6"/>
      <c r="U26" s="6"/>
      <c r="V26" s="6"/>
      <c r="W26" s="6"/>
      <c r="X26" s="4"/>
    </row>
    <row r="27" spans="1:24" ht="15.75" thickBot="1">
      <c r="A27" s="36"/>
      <c r="B27" s="97">
        <v>3</v>
      </c>
      <c r="C27" s="96">
        <v>220</v>
      </c>
      <c r="D27" s="142"/>
      <c r="E27" s="118">
        <f t="shared" si="3"/>
        <v>0</v>
      </c>
      <c r="F27" s="36"/>
      <c r="G27" s="97">
        <v>2.4</v>
      </c>
      <c r="H27" s="96">
        <v>220</v>
      </c>
      <c r="I27" s="142"/>
      <c r="J27" s="118">
        <f t="shared" si="4"/>
        <v>0</v>
      </c>
      <c r="K27" s="36"/>
      <c r="L27" s="233" t="s">
        <v>82</v>
      </c>
      <c r="M27" s="120">
        <v>220</v>
      </c>
      <c r="N27" s="147"/>
      <c r="O27" s="121" t="s">
        <v>0</v>
      </c>
      <c r="P27" s="62"/>
      <c r="Q27" s="62"/>
      <c r="R27" s="6"/>
      <c r="S27" s="6"/>
      <c r="T27" s="6"/>
      <c r="U27" s="6"/>
      <c r="V27" s="6"/>
      <c r="W27" s="6"/>
      <c r="X27" s="4"/>
    </row>
    <row r="28" spans="1:24" ht="15.75" thickBot="1">
      <c r="A28" s="36"/>
      <c r="B28" s="97">
        <v>3.5</v>
      </c>
      <c r="C28" s="96">
        <v>220</v>
      </c>
      <c r="D28" s="142"/>
      <c r="E28" s="118">
        <f t="shared" si="3"/>
        <v>0</v>
      </c>
      <c r="F28" s="36"/>
      <c r="G28" s="97">
        <v>3</v>
      </c>
      <c r="H28" s="96">
        <v>220</v>
      </c>
      <c r="I28" s="142"/>
      <c r="J28" s="118">
        <f t="shared" si="4"/>
        <v>0</v>
      </c>
      <c r="K28" s="36"/>
      <c r="L28" s="233" t="s">
        <v>82</v>
      </c>
      <c r="M28" s="120">
        <v>220</v>
      </c>
      <c r="N28" s="147"/>
      <c r="O28" s="121" t="s">
        <v>0</v>
      </c>
      <c r="P28" s="62"/>
      <c r="Q28" s="62"/>
      <c r="R28" s="6"/>
      <c r="S28" s="6"/>
      <c r="T28" s="6"/>
      <c r="U28" s="6"/>
      <c r="V28" s="6"/>
      <c r="W28" s="6"/>
      <c r="X28" s="4"/>
    </row>
    <row r="29" spans="1:24" ht="15.75" customHeight="1" thickBot="1">
      <c r="A29" s="36"/>
      <c r="B29" s="97">
        <v>4</v>
      </c>
      <c r="C29" s="96">
        <v>220</v>
      </c>
      <c r="D29" s="142"/>
      <c r="E29" s="118">
        <f t="shared" si="3"/>
        <v>0</v>
      </c>
      <c r="F29" s="36"/>
      <c r="G29" s="97">
        <v>3.5</v>
      </c>
      <c r="H29" s="96">
        <v>220</v>
      </c>
      <c r="I29" s="142"/>
      <c r="J29" s="118">
        <f t="shared" si="4"/>
        <v>0</v>
      </c>
      <c r="K29" s="36"/>
      <c r="L29" s="233" t="s">
        <v>82</v>
      </c>
      <c r="M29" s="120">
        <v>220</v>
      </c>
      <c r="N29" s="147"/>
      <c r="O29" s="121" t="s">
        <v>0</v>
      </c>
      <c r="P29" s="62"/>
      <c r="Q29" s="62"/>
      <c r="R29" s="6"/>
      <c r="S29" s="6"/>
      <c r="T29" s="6"/>
      <c r="U29" s="6"/>
      <c r="V29" s="6"/>
      <c r="W29" s="6"/>
      <c r="X29" s="4"/>
    </row>
    <row r="30" spans="1:24" ht="15.75" customHeight="1">
      <c r="A30" s="36"/>
      <c r="B30" s="97">
        <v>4.5</v>
      </c>
      <c r="C30" s="96">
        <v>220</v>
      </c>
      <c r="D30" s="142"/>
      <c r="E30" s="118">
        <f t="shared" si="3"/>
        <v>0</v>
      </c>
      <c r="F30" s="36"/>
      <c r="G30" s="97">
        <v>3.9</v>
      </c>
      <c r="H30" s="96">
        <v>220</v>
      </c>
      <c r="I30" s="142"/>
      <c r="J30" s="118">
        <f t="shared" si="4"/>
        <v>0</v>
      </c>
      <c r="K30" s="36"/>
      <c r="L30" s="240"/>
      <c r="M30" s="241"/>
      <c r="N30" s="242"/>
      <c r="O30" s="243"/>
      <c r="P30" s="62"/>
      <c r="Q30" s="62"/>
      <c r="R30" s="6"/>
      <c r="S30" s="6"/>
      <c r="T30" s="6"/>
      <c r="U30" s="6"/>
      <c r="V30" s="6"/>
      <c r="W30" s="6"/>
      <c r="X30" s="4"/>
    </row>
    <row r="31" spans="1:24" ht="15.75" thickBot="1">
      <c r="A31" s="36"/>
      <c r="B31" s="97">
        <v>4.9</v>
      </c>
      <c r="C31" s="96">
        <v>220</v>
      </c>
      <c r="D31" s="142"/>
      <c r="E31" s="118">
        <f t="shared" si="3"/>
        <v>0</v>
      </c>
      <c r="F31" s="36"/>
      <c r="G31" s="97">
        <v>4.4</v>
      </c>
      <c r="H31" s="96">
        <v>220</v>
      </c>
      <c r="I31" s="142"/>
      <c r="J31" s="118">
        <f t="shared" si="4"/>
        <v>0</v>
      </c>
      <c r="K31" s="36"/>
      <c r="L31" s="62"/>
      <c r="M31" s="62"/>
      <c r="N31" s="62"/>
      <c r="O31" s="62"/>
      <c r="P31" s="62"/>
      <c r="Q31" s="62"/>
      <c r="R31" s="6"/>
      <c r="S31" s="6"/>
      <c r="T31" s="6"/>
      <c r="U31" s="6"/>
      <c r="V31" s="6"/>
      <c r="W31" s="6"/>
      <c r="X31" s="4"/>
    </row>
    <row r="32" spans="1:24" ht="15">
      <c r="A32" s="36"/>
      <c r="B32" s="97"/>
      <c r="C32" s="124"/>
      <c r="D32" s="142"/>
      <c r="E32" s="118"/>
      <c r="F32" s="36"/>
      <c r="G32" s="97">
        <v>5</v>
      </c>
      <c r="H32" s="96">
        <v>220</v>
      </c>
      <c r="I32" s="142"/>
      <c r="J32" s="118">
        <f t="shared" si="4"/>
        <v>0</v>
      </c>
      <c r="K32" s="36"/>
      <c r="L32" s="202" t="s">
        <v>22</v>
      </c>
      <c r="M32" s="203"/>
      <c r="N32" s="10"/>
      <c r="O32" s="125" t="s">
        <v>21</v>
      </c>
      <c r="P32" s="62"/>
      <c r="Q32" s="62"/>
      <c r="R32" s="6"/>
      <c r="S32" s="6"/>
      <c r="T32" s="6"/>
      <c r="U32" s="6"/>
      <c r="V32" s="6"/>
      <c r="W32" s="6"/>
      <c r="X32" s="4"/>
    </row>
    <row r="33" spans="1:24" ht="15.75" thickBot="1">
      <c r="A33" s="36"/>
      <c r="B33" s="126"/>
      <c r="C33" s="104"/>
      <c r="D33" s="146"/>
      <c r="E33" s="127"/>
      <c r="F33" s="36"/>
      <c r="G33" s="103"/>
      <c r="H33" s="104"/>
      <c r="I33" s="146"/>
      <c r="J33" s="127"/>
      <c r="K33" s="36"/>
      <c r="L33" s="204" t="s">
        <v>23</v>
      </c>
      <c r="M33" s="205"/>
      <c r="N33" s="8"/>
      <c r="O33" s="128" t="s">
        <v>21</v>
      </c>
      <c r="P33" s="62"/>
      <c r="Q33" s="62"/>
      <c r="R33" s="6"/>
      <c r="S33" s="6"/>
      <c r="T33" s="6"/>
      <c r="U33" s="6"/>
      <c r="V33" s="6"/>
      <c r="W33" s="6"/>
      <c r="X33" s="4"/>
    </row>
    <row r="34" spans="1:24" ht="15.75" thickBot="1">
      <c r="A34" s="36"/>
      <c r="B34" s="111"/>
      <c r="C34" s="112"/>
      <c r="D34" s="109" t="s">
        <v>2</v>
      </c>
      <c r="E34" s="129">
        <f>SUM(E24:E33)</f>
        <v>0</v>
      </c>
      <c r="F34" s="36"/>
      <c r="G34" s="111"/>
      <c r="H34" s="112"/>
      <c r="I34" s="109" t="s">
        <v>2</v>
      </c>
      <c r="J34" s="129">
        <f>SUM(J24:J33)</f>
        <v>0</v>
      </c>
      <c r="K34" s="36"/>
      <c r="L34" s="206" t="s">
        <v>50</v>
      </c>
      <c r="M34" s="207"/>
      <c r="N34" s="9"/>
      <c r="O34" s="130" t="s">
        <v>21</v>
      </c>
      <c r="P34" s="62"/>
      <c r="Q34" s="62"/>
      <c r="R34" s="6"/>
      <c r="S34" s="6"/>
      <c r="T34" s="6"/>
      <c r="U34" s="6"/>
      <c r="V34" s="6"/>
      <c r="W34" s="6"/>
      <c r="X34" s="4"/>
    </row>
    <row r="35" spans="1:24" ht="15">
      <c r="A35" s="36"/>
      <c r="B35" s="62"/>
      <c r="C35" s="62"/>
      <c r="D35" s="62"/>
      <c r="E35" s="62"/>
      <c r="F35" s="36"/>
      <c r="G35" s="62"/>
      <c r="H35" s="62"/>
      <c r="I35" s="62"/>
      <c r="J35" s="62"/>
      <c r="K35" s="36"/>
      <c r="L35" s="62"/>
      <c r="M35" s="62"/>
      <c r="N35" s="62"/>
      <c r="O35" s="62"/>
      <c r="P35" s="62"/>
      <c r="Q35" s="62"/>
      <c r="R35" s="6"/>
      <c r="S35" s="6"/>
      <c r="T35" s="6"/>
      <c r="U35" s="6"/>
      <c r="V35" s="6"/>
      <c r="W35" s="6"/>
      <c r="X35" s="4"/>
    </row>
    <row r="36" spans="1:24" ht="15.75">
      <c r="A36" s="36"/>
      <c r="B36" s="201" t="s">
        <v>19</v>
      </c>
      <c r="C36" s="201"/>
      <c r="D36" s="131" t="s">
        <v>20</v>
      </c>
      <c r="E36" s="131" t="s">
        <v>6</v>
      </c>
      <c r="F36" s="194" t="s">
        <v>7</v>
      </c>
      <c r="G36" s="195"/>
      <c r="H36" s="65"/>
      <c r="I36" s="232" t="s">
        <v>5</v>
      </c>
      <c r="J36" s="231"/>
      <c r="K36" s="231"/>
      <c r="L36" s="231"/>
      <c r="M36" s="231"/>
      <c r="N36" s="231"/>
      <c r="O36" s="231"/>
      <c r="P36" s="62"/>
      <c r="Q36" s="62"/>
      <c r="R36" s="5"/>
      <c r="S36" s="5"/>
      <c r="T36" s="5"/>
      <c r="U36" s="5"/>
      <c r="V36" s="5"/>
      <c r="W36" s="5"/>
      <c r="X36" s="4"/>
    </row>
    <row r="37" spans="1:24" ht="15.75" customHeight="1">
      <c r="A37" s="36"/>
      <c r="B37" s="197" t="s">
        <v>8</v>
      </c>
      <c r="C37" s="197"/>
      <c r="D37" s="148">
        <v>1150</v>
      </c>
      <c r="E37" s="132">
        <f>E20+J20+O20+J34+E34</f>
        <v>0</v>
      </c>
      <c r="F37" s="188">
        <f>E37*D37</f>
        <v>0</v>
      </c>
      <c r="G37" s="189"/>
      <c r="H37" s="62"/>
      <c r="I37" s="208" t="s">
        <v>77</v>
      </c>
      <c r="J37" s="208"/>
      <c r="K37" s="208"/>
      <c r="L37" s="208"/>
      <c r="M37" s="208"/>
      <c r="N37" s="208"/>
      <c r="O37" s="208"/>
      <c r="P37" s="62"/>
      <c r="Q37" s="62"/>
      <c r="R37" s="5"/>
      <c r="S37" s="5"/>
      <c r="T37" s="5"/>
      <c r="U37" s="5"/>
      <c r="V37" s="5"/>
      <c r="W37" s="5"/>
      <c r="X37" s="4"/>
    </row>
    <row r="38" spans="1:24" ht="15.75" customHeight="1">
      <c r="A38" s="36"/>
      <c r="B38" s="197" t="s">
        <v>9</v>
      </c>
      <c r="C38" s="197"/>
      <c r="D38" s="236">
        <v>1500</v>
      </c>
      <c r="E38" s="133">
        <f>N24</f>
        <v>0</v>
      </c>
      <c r="F38" s="188">
        <f aca="true" t="shared" si="5" ref="F38:F45">E38*D38</f>
        <v>0</v>
      </c>
      <c r="G38" s="189"/>
      <c r="H38" s="62"/>
      <c r="I38" s="208"/>
      <c r="J38" s="208"/>
      <c r="K38" s="208"/>
      <c r="L38" s="208"/>
      <c r="M38" s="208"/>
      <c r="N38" s="208"/>
      <c r="O38" s="208"/>
      <c r="P38" s="62"/>
      <c r="Q38" s="62"/>
      <c r="R38" s="5"/>
      <c r="S38" s="5"/>
      <c r="T38" s="5"/>
      <c r="U38" s="5"/>
      <c r="V38" s="5"/>
      <c r="W38" s="5"/>
      <c r="X38" s="4"/>
    </row>
    <row r="39" spans="1:24" ht="15.75" customHeight="1">
      <c r="A39" s="36"/>
      <c r="B39" s="197" t="s">
        <v>26</v>
      </c>
      <c r="C39" s="197"/>
      <c r="D39" s="236">
        <v>1000</v>
      </c>
      <c r="E39" s="133">
        <f>N27</f>
        <v>0</v>
      </c>
      <c r="F39" s="188">
        <f t="shared" si="5"/>
        <v>0</v>
      </c>
      <c r="G39" s="189"/>
      <c r="H39" s="62"/>
      <c r="I39" s="208"/>
      <c r="J39" s="208"/>
      <c r="K39" s="208"/>
      <c r="L39" s="208"/>
      <c r="M39" s="208"/>
      <c r="N39" s="208"/>
      <c r="O39" s="208"/>
      <c r="P39" s="62"/>
      <c r="Q39" s="62"/>
      <c r="R39" s="5"/>
      <c r="S39" s="5"/>
      <c r="T39" s="5"/>
      <c r="U39" s="5"/>
      <c r="V39" s="5"/>
      <c r="W39" s="5"/>
      <c r="X39" s="4"/>
    </row>
    <row r="40" spans="1:24" ht="15.75" customHeight="1">
      <c r="A40" s="36"/>
      <c r="B40" s="197" t="s">
        <v>80</v>
      </c>
      <c r="C40" s="197"/>
      <c r="D40" s="234"/>
      <c r="E40" s="235"/>
      <c r="F40" s="188">
        <f t="shared" si="5"/>
        <v>0</v>
      </c>
      <c r="G40" s="189"/>
      <c r="H40" s="62"/>
      <c r="I40" s="208"/>
      <c r="J40" s="208"/>
      <c r="K40" s="208"/>
      <c r="L40" s="208"/>
      <c r="M40" s="208"/>
      <c r="N40" s="208"/>
      <c r="O40" s="208"/>
      <c r="P40" s="62"/>
      <c r="Q40" s="62"/>
      <c r="R40" s="5"/>
      <c r="S40" s="5"/>
      <c r="T40" s="5"/>
      <c r="U40" s="5"/>
      <c r="V40" s="5"/>
      <c r="W40" s="5"/>
      <c r="X40" s="4"/>
    </row>
    <row r="41" spans="1:24" ht="15.75" customHeight="1">
      <c r="A41" s="36"/>
      <c r="B41" s="196" t="s">
        <v>19</v>
      </c>
      <c r="C41" s="196"/>
      <c r="D41" s="131" t="s">
        <v>20</v>
      </c>
      <c r="E41" s="131" t="s">
        <v>0</v>
      </c>
      <c r="F41" s="194" t="s">
        <v>7</v>
      </c>
      <c r="G41" s="195"/>
      <c r="H41" s="62"/>
      <c r="I41" s="208"/>
      <c r="J41" s="208"/>
      <c r="K41" s="208"/>
      <c r="L41" s="208"/>
      <c r="M41" s="208"/>
      <c r="N41" s="208"/>
      <c r="O41" s="208"/>
      <c r="P41" s="62"/>
      <c r="Q41" s="62"/>
      <c r="R41" s="5"/>
      <c r="S41" s="5"/>
      <c r="T41" s="5"/>
      <c r="U41" s="5"/>
      <c r="V41" s="5"/>
      <c r="W41" s="5"/>
      <c r="X41" s="4"/>
    </row>
    <row r="42" spans="1:24" ht="15.75" customHeight="1">
      <c r="A42" s="36"/>
      <c r="B42" s="197" t="s">
        <v>24</v>
      </c>
      <c r="C42" s="197"/>
      <c r="D42" s="236">
        <v>1050</v>
      </c>
      <c r="E42" s="134">
        <f>N32</f>
        <v>0</v>
      </c>
      <c r="F42" s="188">
        <f t="shared" si="5"/>
        <v>0</v>
      </c>
      <c r="G42" s="189"/>
      <c r="H42" s="62"/>
      <c r="I42" s="208"/>
      <c r="J42" s="208"/>
      <c r="K42" s="208"/>
      <c r="L42" s="208"/>
      <c r="M42" s="208"/>
      <c r="N42" s="208"/>
      <c r="O42" s="208"/>
      <c r="P42" s="62"/>
      <c r="Q42" s="62"/>
      <c r="R42" s="5"/>
      <c r="S42" s="5"/>
      <c r="T42" s="5"/>
      <c r="U42" s="5"/>
      <c r="V42" s="5"/>
      <c r="W42" s="5"/>
      <c r="X42" s="4"/>
    </row>
    <row r="43" spans="1:24" ht="15.75" customHeight="1">
      <c r="A43" s="36"/>
      <c r="B43" s="193" t="s">
        <v>25</v>
      </c>
      <c r="C43" s="193"/>
      <c r="D43" s="236">
        <v>900</v>
      </c>
      <c r="E43" s="135">
        <f>N33</f>
        <v>0</v>
      </c>
      <c r="F43" s="188">
        <f t="shared" si="5"/>
        <v>0</v>
      </c>
      <c r="G43" s="189"/>
      <c r="H43" s="62"/>
      <c r="I43" s="208"/>
      <c r="J43" s="208"/>
      <c r="K43" s="208"/>
      <c r="L43" s="208"/>
      <c r="M43" s="208"/>
      <c r="N43" s="208"/>
      <c r="O43" s="208"/>
      <c r="P43" s="62"/>
      <c r="Q43" s="62"/>
      <c r="R43" s="5"/>
      <c r="S43" s="5"/>
      <c r="T43" s="5"/>
      <c r="U43" s="5"/>
      <c r="V43" s="5"/>
      <c r="W43" s="5"/>
      <c r="X43" s="4"/>
    </row>
    <row r="44" spans="1:24" ht="15.75" customHeight="1">
      <c r="A44" s="36"/>
      <c r="B44" s="190" t="s">
        <v>61</v>
      </c>
      <c r="C44" s="190"/>
      <c r="D44" s="236">
        <v>850</v>
      </c>
      <c r="E44" s="134">
        <f>N34</f>
        <v>0</v>
      </c>
      <c r="F44" s="188">
        <f>E44*D44</f>
        <v>0</v>
      </c>
      <c r="G44" s="189"/>
      <c r="H44" s="62"/>
      <c r="I44" s="208"/>
      <c r="J44" s="208"/>
      <c r="K44" s="208"/>
      <c r="L44" s="208"/>
      <c r="M44" s="208"/>
      <c r="N44" s="208"/>
      <c r="O44" s="208"/>
      <c r="P44" s="62"/>
      <c r="Q44" s="62"/>
      <c r="R44" s="5"/>
      <c r="S44" s="5"/>
      <c r="T44" s="5"/>
      <c r="U44" s="5"/>
      <c r="V44" s="5"/>
      <c r="W44" s="5"/>
      <c r="X44" s="4"/>
    </row>
    <row r="45" spans="1:24" ht="15.75" customHeight="1">
      <c r="A45" s="36"/>
      <c r="B45" s="190" t="s">
        <v>60</v>
      </c>
      <c r="C45" s="190"/>
      <c r="D45" s="236">
        <v>150</v>
      </c>
      <c r="E45" s="134">
        <f>N34</f>
        <v>0</v>
      </c>
      <c r="F45" s="188">
        <f t="shared" si="5"/>
        <v>0</v>
      </c>
      <c r="G45" s="189"/>
      <c r="H45" s="62"/>
      <c r="I45" s="208"/>
      <c r="J45" s="208"/>
      <c r="K45" s="208"/>
      <c r="L45" s="208"/>
      <c r="M45" s="208"/>
      <c r="N45" s="208"/>
      <c r="O45" s="208"/>
      <c r="P45" s="62"/>
      <c r="Q45" s="62"/>
      <c r="R45" s="5"/>
      <c r="S45" s="5"/>
      <c r="T45" s="5"/>
      <c r="U45" s="5"/>
      <c r="V45" s="5"/>
      <c r="W45" s="5"/>
      <c r="X45" s="4"/>
    </row>
    <row r="46" spans="1:24" ht="15.75" customHeight="1">
      <c r="A46" s="36"/>
      <c r="B46" s="191" t="s">
        <v>4</v>
      </c>
      <c r="C46" s="191"/>
      <c r="D46" s="191"/>
      <c r="E46" s="191"/>
      <c r="F46" s="192">
        <f>SUM(F37:G45)</f>
        <v>0</v>
      </c>
      <c r="G46" s="192"/>
      <c r="H46" s="62"/>
      <c r="I46" s="183"/>
      <c r="J46" s="183"/>
      <c r="K46" s="183"/>
      <c r="L46" s="183"/>
      <c r="M46" s="183"/>
      <c r="N46" s="183"/>
      <c r="O46" s="183"/>
      <c r="P46" s="62"/>
      <c r="Q46" s="62"/>
      <c r="R46" s="5"/>
      <c r="S46" s="5"/>
      <c r="T46" s="5"/>
      <c r="U46" s="5"/>
      <c r="V46" s="5"/>
      <c r="W46" s="5"/>
      <c r="X46" s="4"/>
    </row>
    <row r="47" spans="1:24" ht="15.75" customHeight="1">
      <c r="A47" s="36"/>
      <c r="B47" s="191"/>
      <c r="C47" s="191"/>
      <c r="D47" s="191"/>
      <c r="E47" s="191"/>
      <c r="F47" s="192"/>
      <c r="G47" s="19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5"/>
      <c r="S47" s="5"/>
      <c r="T47" s="5"/>
      <c r="U47" s="5"/>
      <c r="V47" s="5"/>
      <c r="W47" s="5"/>
      <c r="X47" s="4"/>
    </row>
    <row r="48" spans="1:24" ht="15">
      <c r="A48" s="36"/>
      <c r="B48" s="36"/>
      <c r="C48" s="36"/>
      <c r="D48" s="36"/>
      <c r="E48" s="36"/>
      <c r="F48" s="36"/>
      <c r="G48" s="36"/>
      <c r="H48" s="62"/>
      <c r="I48" s="36"/>
      <c r="J48" s="36"/>
      <c r="K48" s="36"/>
      <c r="L48" s="237" t="s">
        <v>83</v>
      </c>
      <c r="M48" s="238"/>
      <c r="N48" s="238"/>
      <c r="O48" s="239"/>
      <c r="P48" s="36"/>
      <c r="Q48" s="36"/>
      <c r="R48" s="5"/>
      <c r="S48" s="5"/>
      <c r="T48" s="5"/>
      <c r="U48" s="5"/>
      <c r="V48" s="5"/>
      <c r="W48" s="5"/>
      <c r="X48" s="4"/>
    </row>
    <row r="49" spans="1:24" ht="15">
      <c r="A49" s="36"/>
      <c r="B49" s="167" t="s">
        <v>29</v>
      </c>
      <c r="C49" s="168"/>
      <c r="D49" s="169"/>
      <c r="E49" s="36"/>
      <c r="F49" s="36"/>
      <c r="G49" s="36"/>
      <c r="H49" s="36"/>
      <c r="I49" s="36"/>
      <c r="J49" s="36"/>
      <c r="K49" s="36"/>
      <c r="L49" s="171" t="s">
        <v>44</v>
      </c>
      <c r="M49" s="172"/>
      <c r="N49" s="136" t="s">
        <v>45</v>
      </c>
      <c r="O49" s="137" t="s">
        <v>49</v>
      </c>
      <c r="P49" s="36"/>
      <c r="Q49" s="36"/>
      <c r="R49" s="5"/>
      <c r="S49" s="5"/>
      <c r="T49" s="5"/>
      <c r="U49" s="5"/>
      <c r="V49" s="5"/>
      <c r="W49" s="5"/>
      <c r="X49" s="4"/>
    </row>
    <row r="50" spans="1:24" ht="15.75">
      <c r="A50" s="36"/>
      <c r="B50" s="152" t="s">
        <v>30</v>
      </c>
      <c r="C50" s="153"/>
      <c r="D50" s="154"/>
      <c r="E50" s="170"/>
      <c r="F50" s="170"/>
      <c r="G50" s="170"/>
      <c r="H50" s="170"/>
      <c r="I50" s="170"/>
      <c r="J50" s="36"/>
      <c r="K50" s="36"/>
      <c r="L50" s="161" t="s">
        <v>78</v>
      </c>
      <c r="M50" s="162"/>
      <c r="N50" s="138" t="s">
        <v>84</v>
      </c>
      <c r="O50" s="139">
        <v>1150</v>
      </c>
      <c r="P50" s="36"/>
      <c r="Q50" s="36"/>
      <c r="R50" s="5"/>
      <c r="S50" s="5"/>
      <c r="T50" s="5"/>
      <c r="U50" s="5"/>
      <c r="V50" s="5"/>
      <c r="W50" s="5"/>
      <c r="X50" s="4"/>
    </row>
    <row r="51" spans="1:24" ht="15.75" customHeight="1">
      <c r="A51" s="36"/>
      <c r="B51" s="152" t="s">
        <v>31</v>
      </c>
      <c r="C51" s="153"/>
      <c r="D51" s="154"/>
      <c r="E51" s="170"/>
      <c r="F51" s="170"/>
      <c r="G51" s="170"/>
      <c r="H51" s="170"/>
      <c r="I51" s="170"/>
      <c r="J51" s="36"/>
      <c r="K51" s="36"/>
      <c r="L51" s="163"/>
      <c r="M51" s="164"/>
      <c r="N51" s="138" t="s">
        <v>73</v>
      </c>
      <c r="O51" s="140">
        <f>O50-50</f>
        <v>1100</v>
      </c>
      <c r="P51" s="36"/>
      <c r="Q51" s="36"/>
      <c r="R51" s="5"/>
      <c r="S51" s="5"/>
      <c r="T51" s="5"/>
      <c r="U51" s="5"/>
      <c r="V51" s="5"/>
      <c r="W51" s="5"/>
      <c r="X51" s="4"/>
    </row>
    <row r="52" spans="1:24" ht="15.75">
      <c r="A52" s="36"/>
      <c r="B52" s="152" t="s">
        <v>32</v>
      </c>
      <c r="C52" s="153"/>
      <c r="D52" s="154"/>
      <c r="E52" s="185"/>
      <c r="F52" s="170"/>
      <c r="G52" s="170"/>
      <c r="H52" s="170"/>
      <c r="I52" s="170"/>
      <c r="J52" s="36"/>
      <c r="K52" s="36"/>
      <c r="L52" s="163"/>
      <c r="M52" s="164"/>
      <c r="N52" s="141" t="s">
        <v>46</v>
      </c>
      <c r="O52" s="140">
        <f aca="true" t="shared" si="6" ref="O52:O64">O51-50</f>
        <v>1050</v>
      </c>
      <c r="P52" s="36"/>
      <c r="Q52" s="36"/>
      <c r="R52" s="5"/>
      <c r="S52" s="5"/>
      <c r="T52" s="5"/>
      <c r="U52" s="5"/>
      <c r="V52" s="5"/>
      <c r="W52" s="5"/>
      <c r="X52" s="4"/>
    </row>
    <row r="53" spans="1:24" ht="15.75">
      <c r="A53" s="36"/>
      <c r="B53" s="152" t="s">
        <v>33</v>
      </c>
      <c r="C53" s="153"/>
      <c r="D53" s="154"/>
      <c r="E53" s="170"/>
      <c r="F53" s="170"/>
      <c r="G53" s="170"/>
      <c r="H53" s="170"/>
      <c r="I53" s="170"/>
      <c r="J53" s="36"/>
      <c r="K53" s="36"/>
      <c r="L53" s="163"/>
      <c r="M53" s="164"/>
      <c r="N53" s="141" t="s">
        <v>47</v>
      </c>
      <c r="O53" s="140">
        <f t="shared" si="6"/>
        <v>1000</v>
      </c>
      <c r="P53" s="36"/>
      <c r="Q53" s="36"/>
      <c r="R53" s="5"/>
      <c r="S53" s="5"/>
      <c r="T53" s="5"/>
      <c r="U53" s="5"/>
      <c r="V53" s="5"/>
      <c r="W53" s="5"/>
      <c r="X53" s="4"/>
    </row>
    <row r="54" spans="1:24" ht="15.75">
      <c r="A54" s="36"/>
      <c r="B54" s="152" t="s">
        <v>34</v>
      </c>
      <c r="C54" s="153"/>
      <c r="D54" s="154"/>
      <c r="E54" s="170"/>
      <c r="F54" s="170"/>
      <c r="G54" s="170"/>
      <c r="H54" s="170"/>
      <c r="I54" s="170"/>
      <c r="J54" s="36"/>
      <c r="K54" s="36"/>
      <c r="L54" s="163"/>
      <c r="M54" s="164"/>
      <c r="N54" s="141" t="s">
        <v>48</v>
      </c>
      <c r="O54" s="140">
        <f t="shared" si="6"/>
        <v>950</v>
      </c>
      <c r="P54" s="36"/>
      <c r="Q54" s="36"/>
      <c r="R54" s="5"/>
      <c r="S54" s="5"/>
      <c r="T54" s="5"/>
      <c r="U54" s="5"/>
      <c r="V54" s="5"/>
      <c r="W54" s="5"/>
      <c r="X54" s="4"/>
    </row>
    <row r="55" spans="1:24" ht="15.75">
      <c r="A55" s="36"/>
      <c r="B55" s="152" t="s">
        <v>42</v>
      </c>
      <c r="C55" s="153"/>
      <c r="D55" s="154"/>
      <c r="E55" s="170"/>
      <c r="F55" s="170"/>
      <c r="G55" s="170"/>
      <c r="H55" s="170"/>
      <c r="I55" s="170"/>
      <c r="J55" s="36"/>
      <c r="K55" s="36"/>
      <c r="L55" s="163"/>
      <c r="M55" s="164"/>
      <c r="N55" s="141" t="s">
        <v>75</v>
      </c>
      <c r="O55" s="140">
        <f t="shared" si="6"/>
        <v>900</v>
      </c>
      <c r="P55" s="36"/>
      <c r="Q55" s="36"/>
      <c r="R55" s="5"/>
      <c r="S55" s="5"/>
      <c r="T55" s="5"/>
      <c r="U55" s="5"/>
      <c r="V55" s="5"/>
      <c r="W55" s="5"/>
      <c r="X55" s="4"/>
    </row>
    <row r="56" spans="1:24" ht="15.75">
      <c r="A56" s="36"/>
      <c r="B56" s="152" t="s">
        <v>43</v>
      </c>
      <c r="C56" s="153"/>
      <c r="D56" s="154"/>
      <c r="E56" s="170"/>
      <c r="F56" s="170"/>
      <c r="G56" s="170"/>
      <c r="H56" s="170"/>
      <c r="I56" s="170"/>
      <c r="J56" s="36"/>
      <c r="K56" s="36"/>
      <c r="L56" s="163"/>
      <c r="M56" s="164"/>
      <c r="N56" s="141" t="s">
        <v>76</v>
      </c>
      <c r="O56" s="140">
        <f>O55-50</f>
        <v>850</v>
      </c>
      <c r="P56" s="36"/>
      <c r="Q56" s="36"/>
      <c r="R56" s="5"/>
      <c r="S56" s="5"/>
      <c r="T56" s="5"/>
      <c r="U56" s="5"/>
      <c r="V56" s="5"/>
      <c r="W56" s="5"/>
      <c r="X56" s="4"/>
    </row>
    <row r="57" spans="1:24" ht="15.75">
      <c r="A57" s="36"/>
      <c r="B57" s="167" t="s">
        <v>54</v>
      </c>
      <c r="C57" s="168"/>
      <c r="D57" s="169"/>
      <c r="E57" s="170"/>
      <c r="F57" s="170"/>
      <c r="G57" s="170"/>
      <c r="H57" s="170"/>
      <c r="I57" s="170"/>
      <c r="J57" s="36"/>
      <c r="K57" s="36"/>
      <c r="L57" s="163"/>
      <c r="M57" s="164"/>
      <c r="N57" s="141"/>
      <c r="O57" s="140"/>
      <c r="P57" s="36"/>
      <c r="Q57" s="36"/>
      <c r="R57" s="5"/>
      <c r="S57" s="5"/>
      <c r="T57" s="5"/>
      <c r="U57" s="5"/>
      <c r="V57" s="5"/>
      <c r="W57" s="5"/>
      <c r="X57" s="4"/>
    </row>
    <row r="58" spans="1:24" ht="15.75">
      <c r="A58" s="36"/>
      <c r="B58" s="152" t="s">
        <v>35</v>
      </c>
      <c r="C58" s="153"/>
      <c r="D58" s="154"/>
      <c r="E58" s="170"/>
      <c r="F58" s="170"/>
      <c r="G58" s="170"/>
      <c r="H58" s="170"/>
      <c r="I58" s="170"/>
      <c r="J58" s="36"/>
      <c r="K58" s="36"/>
      <c r="L58" s="163"/>
      <c r="M58" s="164"/>
      <c r="N58" s="141"/>
      <c r="O58" s="140"/>
      <c r="P58" s="36"/>
      <c r="Q58" s="36"/>
      <c r="R58" s="5"/>
      <c r="S58" s="5"/>
      <c r="T58" s="5"/>
      <c r="U58" s="5"/>
      <c r="V58" s="5"/>
      <c r="W58" s="5"/>
      <c r="X58" s="4"/>
    </row>
    <row r="59" spans="1:24" ht="15.75" customHeight="1">
      <c r="A59" s="36"/>
      <c r="B59" s="155" t="s">
        <v>67</v>
      </c>
      <c r="C59" s="156"/>
      <c r="D59" s="157"/>
      <c r="E59" s="179"/>
      <c r="F59" s="180"/>
      <c r="G59" s="180"/>
      <c r="H59" s="180"/>
      <c r="I59" s="181"/>
      <c r="J59" s="36"/>
      <c r="K59" s="36"/>
      <c r="L59" s="163"/>
      <c r="M59" s="164"/>
      <c r="N59" s="141"/>
      <c r="O59" s="140"/>
      <c r="P59" s="36"/>
      <c r="Q59" s="36"/>
      <c r="R59" s="5"/>
      <c r="S59" s="5"/>
      <c r="T59" s="5"/>
      <c r="U59" s="5"/>
      <c r="V59" s="5"/>
      <c r="W59" s="5"/>
      <c r="X59" s="4"/>
    </row>
    <row r="60" spans="1:24" ht="18.75" customHeight="1">
      <c r="A60" s="36"/>
      <c r="B60" s="158"/>
      <c r="C60" s="159"/>
      <c r="D60" s="160"/>
      <c r="E60" s="182"/>
      <c r="F60" s="183"/>
      <c r="G60" s="183"/>
      <c r="H60" s="183"/>
      <c r="I60" s="184"/>
      <c r="J60" s="36"/>
      <c r="K60" s="36"/>
      <c r="L60" s="165"/>
      <c r="M60" s="166"/>
      <c r="N60" s="141"/>
      <c r="O60" s="140"/>
      <c r="P60" s="36"/>
      <c r="Q60" s="36"/>
      <c r="R60" s="5"/>
      <c r="S60" s="5"/>
      <c r="T60" s="5"/>
      <c r="U60" s="5"/>
      <c r="V60" s="5"/>
      <c r="W60" s="5"/>
      <c r="X60" s="4"/>
    </row>
    <row r="61" spans="1:24" ht="15.75">
      <c r="A61" s="36"/>
      <c r="B61" s="152" t="s">
        <v>37</v>
      </c>
      <c r="C61" s="153"/>
      <c r="D61" s="154"/>
      <c r="E61" s="170"/>
      <c r="F61" s="170"/>
      <c r="G61" s="170"/>
      <c r="H61" s="170"/>
      <c r="I61" s="170"/>
      <c r="J61" s="36"/>
      <c r="K61" s="36"/>
      <c r="L61" s="173" t="s">
        <v>79</v>
      </c>
      <c r="M61" s="174"/>
      <c r="N61" s="138" t="s">
        <v>84</v>
      </c>
      <c r="O61" s="139">
        <v>1150</v>
      </c>
      <c r="P61" s="36"/>
      <c r="Q61" s="36"/>
      <c r="R61" s="5"/>
      <c r="S61" s="5"/>
      <c r="T61" s="5"/>
      <c r="U61" s="5"/>
      <c r="V61" s="5"/>
      <c r="W61" s="5"/>
      <c r="X61" s="4"/>
    </row>
    <row r="62" spans="1:24" ht="15.75" customHeight="1">
      <c r="A62" s="36"/>
      <c r="B62" s="152" t="s">
        <v>38</v>
      </c>
      <c r="C62" s="153"/>
      <c r="D62" s="154"/>
      <c r="E62" s="170"/>
      <c r="F62" s="170"/>
      <c r="G62" s="170"/>
      <c r="H62" s="170"/>
      <c r="I62" s="170"/>
      <c r="J62" s="36"/>
      <c r="K62" s="36"/>
      <c r="L62" s="175"/>
      <c r="M62" s="176"/>
      <c r="N62" s="138" t="s">
        <v>73</v>
      </c>
      <c r="O62" s="140">
        <f t="shared" si="6"/>
        <v>1100</v>
      </c>
      <c r="P62" s="36"/>
      <c r="Q62" s="36"/>
      <c r="R62" s="5"/>
      <c r="S62" s="5"/>
      <c r="T62" s="5"/>
      <c r="U62" s="5"/>
      <c r="V62" s="5"/>
      <c r="W62" s="5"/>
      <c r="X62" s="4"/>
    </row>
    <row r="63" spans="1:24" ht="15.75">
      <c r="A63" s="36"/>
      <c r="B63" s="152" t="s">
        <v>39</v>
      </c>
      <c r="C63" s="153"/>
      <c r="D63" s="154"/>
      <c r="E63" s="170"/>
      <c r="F63" s="170"/>
      <c r="G63" s="170"/>
      <c r="H63" s="170"/>
      <c r="I63" s="170"/>
      <c r="J63" s="36"/>
      <c r="K63" s="36"/>
      <c r="L63" s="175"/>
      <c r="M63" s="176"/>
      <c r="N63" s="138" t="s">
        <v>46</v>
      </c>
      <c r="O63" s="140">
        <f t="shared" si="6"/>
        <v>1050</v>
      </c>
      <c r="P63" s="36"/>
      <c r="Q63" s="36"/>
      <c r="R63" s="5"/>
      <c r="S63" s="5"/>
      <c r="T63" s="5"/>
      <c r="U63" s="5"/>
      <c r="V63" s="5"/>
      <c r="W63" s="5"/>
      <c r="X63" s="4"/>
    </row>
    <row r="64" spans="1:24" ht="15.75">
      <c r="A64" s="36"/>
      <c r="B64" s="152" t="s">
        <v>40</v>
      </c>
      <c r="C64" s="153"/>
      <c r="D64" s="154"/>
      <c r="E64" s="170"/>
      <c r="F64" s="170"/>
      <c r="G64" s="170"/>
      <c r="H64" s="170"/>
      <c r="I64" s="170"/>
      <c r="J64" s="36"/>
      <c r="K64" s="36"/>
      <c r="L64" s="177"/>
      <c r="M64" s="178"/>
      <c r="N64" s="138" t="s">
        <v>74</v>
      </c>
      <c r="O64" s="140">
        <f t="shared" si="6"/>
        <v>1000</v>
      </c>
      <c r="P64" s="36"/>
      <c r="Q64" s="36"/>
      <c r="R64" s="5"/>
      <c r="S64" s="5"/>
      <c r="T64" s="5"/>
      <c r="U64" s="5"/>
      <c r="V64" s="5"/>
      <c r="W64" s="5"/>
      <c r="X64" s="4"/>
    </row>
    <row r="65" spans="1:24" ht="15.75">
      <c r="A65" s="36"/>
      <c r="B65" s="152" t="s">
        <v>41</v>
      </c>
      <c r="C65" s="153"/>
      <c r="D65" s="154"/>
      <c r="E65" s="170"/>
      <c r="F65" s="170"/>
      <c r="G65" s="170"/>
      <c r="H65" s="170"/>
      <c r="I65" s="170"/>
      <c r="J65" s="36"/>
      <c r="K65" s="36"/>
      <c r="L65" s="36"/>
      <c r="M65" s="36"/>
      <c r="N65" s="36"/>
      <c r="O65" s="36"/>
      <c r="P65" s="36"/>
      <c r="Q65" s="36"/>
      <c r="R65" s="5"/>
      <c r="S65" s="5"/>
      <c r="T65" s="5"/>
      <c r="U65" s="5"/>
      <c r="V65" s="5"/>
      <c r="W65" s="5"/>
      <c r="X65" s="4"/>
    </row>
    <row r="66" spans="1:24" ht="15">
      <c r="A66" s="36"/>
      <c r="B66" s="36"/>
      <c r="C66" s="36"/>
      <c r="D66" s="36"/>
      <c r="E66" s="36"/>
      <c r="F66" s="36"/>
      <c r="G66" s="36"/>
      <c r="H66" s="16"/>
      <c r="I66" s="16"/>
      <c r="J66" s="36"/>
      <c r="K66" s="36"/>
      <c r="L66" s="36"/>
      <c r="M66" s="36"/>
      <c r="N66" s="36"/>
      <c r="O66" s="36"/>
      <c r="P66" s="36"/>
      <c r="Q66" s="36"/>
      <c r="R66" s="5"/>
      <c r="S66" s="5"/>
      <c r="T66" s="5"/>
      <c r="U66" s="5"/>
      <c r="V66" s="5"/>
      <c r="W66" s="5"/>
      <c r="X66" s="4"/>
    </row>
    <row r="67" spans="1:24" ht="15">
      <c r="A67" s="36"/>
      <c r="B67" s="36"/>
      <c r="C67" s="36"/>
      <c r="D67" s="36"/>
      <c r="E67" s="36"/>
      <c r="F67" s="36"/>
      <c r="G67" s="36"/>
      <c r="H67" s="16"/>
      <c r="I67" s="16"/>
      <c r="J67" s="36"/>
      <c r="K67" s="36"/>
      <c r="L67" s="36"/>
      <c r="M67" s="36"/>
      <c r="N67" s="36"/>
      <c r="O67" s="36"/>
      <c r="P67" s="36"/>
      <c r="Q67" s="36"/>
      <c r="R67" s="5"/>
      <c r="S67" s="5"/>
      <c r="T67" s="5"/>
      <c r="U67" s="5"/>
      <c r="V67" s="5"/>
      <c r="W67" s="5"/>
      <c r="X67" s="4"/>
    </row>
    <row r="68" spans="1:24" ht="15">
      <c r="A68" s="36"/>
      <c r="B68" s="36"/>
      <c r="C68" s="36"/>
      <c r="D68" s="36"/>
      <c r="E68" s="36"/>
      <c r="F68" s="36"/>
      <c r="G68" s="36"/>
      <c r="H68" s="16"/>
      <c r="I68" s="16"/>
      <c r="J68" s="36"/>
      <c r="K68" s="36"/>
      <c r="L68" s="36"/>
      <c r="M68" s="36"/>
      <c r="N68" s="36"/>
      <c r="O68" s="36"/>
      <c r="P68" s="36"/>
      <c r="Q68" s="36"/>
      <c r="R68" s="5"/>
      <c r="S68" s="5"/>
      <c r="T68" s="5"/>
      <c r="U68" s="5"/>
      <c r="V68" s="5"/>
      <c r="W68" s="5"/>
      <c r="X68" s="4"/>
    </row>
    <row r="69" spans="1:24" ht="15">
      <c r="A69" s="36"/>
      <c r="B69" s="36"/>
      <c r="C69" s="36"/>
      <c r="D69" s="36"/>
      <c r="E69" s="36"/>
      <c r="F69" s="36"/>
      <c r="G69" s="36"/>
      <c r="H69" s="16"/>
      <c r="I69" s="16"/>
      <c r="J69" s="36"/>
      <c r="K69" s="36"/>
      <c r="L69" s="36"/>
      <c r="M69" s="36"/>
      <c r="N69" s="36"/>
      <c r="O69" s="36"/>
      <c r="P69" s="36"/>
      <c r="Q69" s="36"/>
      <c r="R69" s="5"/>
      <c r="S69" s="5"/>
      <c r="T69" s="5"/>
      <c r="U69" s="5"/>
      <c r="V69" s="5"/>
      <c r="W69" s="5"/>
      <c r="X69" s="4"/>
    </row>
    <row r="70" spans="1:24" ht="18.75">
      <c r="A70" s="36"/>
      <c r="B70" s="229" t="s">
        <v>68</v>
      </c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36"/>
      <c r="Q70" s="36"/>
      <c r="R70" s="5"/>
      <c r="S70" s="5"/>
      <c r="T70" s="5"/>
      <c r="U70" s="5"/>
      <c r="V70" s="5"/>
      <c r="W70" s="5"/>
      <c r="X70" s="4"/>
    </row>
    <row r="71" spans="1:24" ht="18.75">
      <c r="A71" s="36"/>
      <c r="B71" s="229" t="s">
        <v>69</v>
      </c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36"/>
      <c r="Q71" s="36"/>
      <c r="R71" s="5"/>
      <c r="S71" s="5"/>
      <c r="T71" s="5"/>
      <c r="U71" s="5"/>
      <c r="V71" s="5"/>
      <c r="W71" s="5"/>
      <c r="X71" s="4"/>
    </row>
    <row r="72" spans="1:24" ht="15">
      <c r="A72" s="36"/>
      <c r="B72" s="36"/>
      <c r="C72" s="36"/>
      <c r="D72" s="36"/>
      <c r="E72" s="36"/>
      <c r="F72" s="36"/>
      <c r="G72" s="36"/>
      <c r="H72" s="16"/>
      <c r="I72" s="16"/>
      <c r="J72" s="36"/>
      <c r="K72" s="36"/>
      <c r="L72" s="36"/>
      <c r="M72" s="36"/>
      <c r="N72" s="36"/>
      <c r="O72" s="36"/>
      <c r="P72" s="36"/>
      <c r="Q72" s="36"/>
      <c r="R72" s="5"/>
      <c r="S72" s="5"/>
      <c r="T72" s="5"/>
      <c r="U72" s="5"/>
      <c r="V72" s="5"/>
      <c r="W72" s="5"/>
      <c r="X72" s="4"/>
    </row>
    <row r="73" spans="1:23" ht="23.25">
      <c r="A73" s="36"/>
      <c r="B73" s="187" t="s">
        <v>53</v>
      </c>
      <c r="C73" s="187"/>
      <c r="D73" s="187"/>
      <c r="E73" s="187"/>
      <c r="F73" s="187"/>
      <c r="G73" s="187"/>
      <c r="H73" s="187"/>
      <c r="I73" s="187"/>
      <c r="J73" s="187"/>
      <c r="K73" s="187"/>
      <c r="L73" s="187"/>
      <c r="M73" s="187"/>
      <c r="N73" s="187"/>
      <c r="O73" s="187"/>
      <c r="P73" s="16"/>
      <c r="Q73" s="16"/>
      <c r="R73" s="2"/>
      <c r="S73" s="2"/>
      <c r="T73" s="2"/>
      <c r="U73" s="2"/>
      <c r="V73" s="2"/>
      <c r="W73" s="2"/>
    </row>
    <row r="74" spans="1:23" ht="18.75">
      <c r="A74" s="36"/>
      <c r="B74" s="186" t="s">
        <v>51</v>
      </c>
      <c r="C74" s="186"/>
      <c r="D74" s="186"/>
      <c r="E74" s="186"/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38"/>
      <c r="Q74" s="38"/>
      <c r="R74" s="3"/>
      <c r="S74" s="3"/>
      <c r="T74" s="3"/>
      <c r="U74" s="3"/>
      <c r="V74" s="3"/>
      <c r="W74" s="3"/>
    </row>
    <row r="75" spans="1:23" ht="18.75">
      <c r="A75" s="36"/>
      <c r="B75" s="186" t="s">
        <v>52</v>
      </c>
      <c r="C75" s="186"/>
      <c r="D75" s="186"/>
      <c r="E75" s="186"/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38"/>
      <c r="Q75" s="38"/>
      <c r="R75" s="3"/>
      <c r="S75" s="3"/>
      <c r="T75" s="3"/>
      <c r="U75" s="3"/>
      <c r="V75" s="3"/>
      <c r="W75" s="3"/>
    </row>
    <row r="76" spans="1:23" ht="1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"/>
      <c r="S76" s="3"/>
      <c r="T76" s="3"/>
      <c r="U76" s="3"/>
      <c r="V76" s="3"/>
      <c r="W76" s="3"/>
    </row>
    <row r="77" spans="1:23" ht="15">
      <c r="A77" s="11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3"/>
      <c r="S77" s="3"/>
      <c r="T77" s="3"/>
      <c r="U77" s="3"/>
      <c r="V77" s="3"/>
      <c r="W77" s="3"/>
    </row>
    <row r="78" spans="1:23" ht="21.75" thickBot="1">
      <c r="A78" s="14"/>
      <c r="B78" s="15" t="s">
        <v>55</v>
      </c>
      <c r="C78" s="16"/>
      <c r="D78" s="16"/>
      <c r="E78" s="16"/>
      <c r="F78" s="16"/>
      <c r="G78" s="16"/>
      <c r="H78" s="16">
        <v>5200</v>
      </c>
      <c r="I78" s="16"/>
      <c r="J78" s="16"/>
      <c r="K78" s="16"/>
      <c r="L78" s="16"/>
      <c r="M78" s="16"/>
      <c r="N78" s="16"/>
      <c r="O78" s="16"/>
      <c r="P78" s="16"/>
      <c r="Q78" s="16"/>
      <c r="R78" s="17"/>
      <c r="S78" s="3"/>
      <c r="T78" s="3"/>
      <c r="U78" s="3"/>
      <c r="V78" s="3"/>
      <c r="W78" s="3"/>
    </row>
    <row r="79" spans="1:23" ht="15">
      <c r="A79" s="14"/>
      <c r="B79" s="16"/>
      <c r="C79" s="18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20"/>
      <c r="P79" s="16"/>
      <c r="Q79" s="16"/>
      <c r="R79" s="17"/>
      <c r="S79" s="3"/>
      <c r="T79" s="3"/>
      <c r="U79" s="3"/>
      <c r="V79" s="3"/>
      <c r="W79" s="3"/>
    </row>
    <row r="80" spans="1:23" ht="15">
      <c r="A80" s="14"/>
      <c r="B80" s="16"/>
      <c r="C80" s="21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22"/>
      <c r="P80" s="16"/>
      <c r="Q80" s="16"/>
      <c r="R80" s="17"/>
      <c r="S80" s="3"/>
      <c r="T80" s="3"/>
      <c r="U80" s="3"/>
      <c r="V80" s="3"/>
      <c r="W80" s="3"/>
    </row>
    <row r="81" spans="1:23" ht="15">
      <c r="A81" s="14"/>
      <c r="B81" s="16"/>
      <c r="C81" s="21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22"/>
      <c r="P81" s="16"/>
      <c r="Q81" s="16"/>
      <c r="R81" s="17"/>
      <c r="S81" s="3"/>
      <c r="T81" s="3"/>
      <c r="U81" s="3"/>
      <c r="V81" s="3"/>
      <c r="W81" s="3"/>
    </row>
    <row r="82" spans="1:23" ht="15">
      <c r="A82" s="14"/>
      <c r="B82" s="16"/>
      <c r="C82" s="21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22"/>
      <c r="P82" s="16"/>
      <c r="Q82" s="16"/>
      <c r="R82" s="17"/>
      <c r="S82" s="3"/>
      <c r="T82" s="3"/>
      <c r="U82" s="3"/>
      <c r="V82" s="3"/>
      <c r="W82" s="3"/>
    </row>
    <row r="83" spans="1:23" ht="15">
      <c r="A83" s="14"/>
      <c r="B83" s="16"/>
      <c r="C83" s="21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22"/>
      <c r="P83" s="16"/>
      <c r="Q83" s="16"/>
      <c r="R83" s="17"/>
      <c r="S83" s="3"/>
      <c r="T83" s="3"/>
      <c r="U83" s="3"/>
      <c r="V83" s="3"/>
      <c r="W83" s="3"/>
    </row>
    <row r="84" spans="1:23" ht="15">
      <c r="A84" s="14"/>
      <c r="B84" s="16"/>
      <c r="C84" s="21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22"/>
      <c r="P84" s="16"/>
      <c r="Q84" s="16"/>
      <c r="R84" s="17"/>
      <c r="S84" s="3"/>
      <c r="T84" s="3"/>
      <c r="U84" s="3"/>
      <c r="V84" s="3"/>
      <c r="W84" s="3"/>
    </row>
    <row r="85" spans="1:23" ht="15">
      <c r="A85" s="14"/>
      <c r="B85" s="16"/>
      <c r="C85" s="21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22"/>
      <c r="P85" s="16"/>
      <c r="Q85" s="16"/>
      <c r="R85" s="17"/>
      <c r="S85" s="3"/>
      <c r="T85" s="3"/>
      <c r="U85" s="3"/>
      <c r="V85" s="3"/>
      <c r="W85" s="3"/>
    </row>
    <row r="86" spans="1:23" ht="15">
      <c r="A86" s="14"/>
      <c r="B86" s="16">
        <v>2200</v>
      </c>
      <c r="C86" s="21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22"/>
      <c r="P86" s="23">
        <v>4200</v>
      </c>
      <c r="Q86" s="16"/>
      <c r="R86" s="17"/>
      <c r="S86" s="3"/>
      <c r="T86" s="3"/>
      <c r="U86" s="3"/>
      <c r="V86" s="3"/>
      <c r="W86" s="3"/>
    </row>
    <row r="87" spans="1:23" ht="15">
      <c r="A87" s="14"/>
      <c r="B87" s="16"/>
      <c r="C87" s="21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2"/>
      <c r="P87" s="16"/>
      <c r="Q87" s="16"/>
      <c r="R87" s="17"/>
      <c r="S87" s="3"/>
      <c r="T87" s="3"/>
      <c r="U87" s="3"/>
      <c r="V87" s="3"/>
      <c r="W87" s="3"/>
    </row>
    <row r="88" spans="1:23" ht="15">
      <c r="A88" s="14"/>
      <c r="B88" s="16"/>
      <c r="C88" s="21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22"/>
      <c r="P88" s="16"/>
      <c r="Q88" s="16"/>
      <c r="R88" s="17"/>
      <c r="S88" s="3"/>
      <c r="T88" s="3"/>
      <c r="U88" s="3"/>
      <c r="V88" s="3"/>
      <c r="W88" s="3"/>
    </row>
    <row r="89" spans="1:23" ht="15">
      <c r="A89" s="14"/>
      <c r="B89" s="16"/>
      <c r="C89" s="21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22"/>
      <c r="P89" s="16"/>
      <c r="Q89" s="16"/>
      <c r="R89" s="17"/>
      <c r="S89" s="3"/>
      <c r="T89" s="3"/>
      <c r="U89" s="3"/>
      <c r="V89" s="3"/>
      <c r="W89" s="3"/>
    </row>
    <row r="90" spans="1:23" ht="15">
      <c r="A90" s="14"/>
      <c r="B90" s="16"/>
      <c r="C90" s="21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22"/>
      <c r="P90" s="16"/>
      <c r="Q90" s="16"/>
      <c r="R90" s="17"/>
      <c r="S90" s="3"/>
      <c r="T90" s="3"/>
      <c r="U90" s="3"/>
      <c r="V90" s="3"/>
      <c r="W90" s="3"/>
    </row>
    <row r="91" spans="1:23" ht="15">
      <c r="A91" s="14"/>
      <c r="B91" s="16"/>
      <c r="C91" s="21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22"/>
      <c r="P91" s="16"/>
      <c r="Q91" s="16"/>
      <c r="R91" s="17"/>
      <c r="S91" s="3"/>
      <c r="T91" s="3"/>
      <c r="U91" s="3"/>
      <c r="V91" s="3"/>
      <c r="W91" s="3"/>
    </row>
    <row r="92" spans="1:23" ht="15">
      <c r="A92" s="14"/>
      <c r="B92" s="16"/>
      <c r="C92" s="21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22"/>
      <c r="P92" s="16"/>
      <c r="Q92" s="16"/>
      <c r="R92" s="17"/>
      <c r="S92" s="3"/>
      <c r="T92" s="3"/>
      <c r="U92" s="3"/>
      <c r="V92" s="3"/>
      <c r="W92" s="3"/>
    </row>
    <row r="93" spans="1:23" ht="15.75" thickBot="1">
      <c r="A93" s="14"/>
      <c r="B93" s="16"/>
      <c r="C93" s="24"/>
      <c r="D93" s="25"/>
      <c r="E93" s="25"/>
      <c r="F93" s="25"/>
      <c r="G93" s="25"/>
      <c r="H93" s="25"/>
      <c r="I93" s="16"/>
      <c r="J93" s="16"/>
      <c r="K93" s="16"/>
      <c r="L93" s="16"/>
      <c r="M93" s="16"/>
      <c r="N93" s="16"/>
      <c r="O93" s="22"/>
      <c r="P93" s="16"/>
      <c r="Q93" s="16"/>
      <c r="R93" s="17"/>
      <c r="S93" s="3"/>
      <c r="T93" s="3"/>
      <c r="U93" s="3"/>
      <c r="V93" s="3"/>
      <c r="W93" s="3"/>
    </row>
    <row r="94" spans="1:23" ht="15">
      <c r="A94" s="14"/>
      <c r="B94" s="16"/>
      <c r="C94" s="16"/>
      <c r="D94" s="16"/>
      <c r="E94" s="16">
        <v>2600</v>
      </c>
      <c r="F94" s="16"/>
      <c r="G94" s="16"/>
      <c r="H94" s="22"/>
      <c r="I94" s="16"/>
      <c r="J94" s="16"/>
      <c r="K94" s="16"/>
      <c r="L94" s="16"/>
      <c r="M94" s="16"/>
      <c r="N94" s="16"/>
      <c r="O94" s="22"/>
      <c r="P94" s="16"/>
      <c r="Q94" s="16"/>
      <c r="R94" s="17"/>
      <c r="S94" s="3"/>
      <c r="T94" s="3"/>
      <c r="U94" s="3"/>
      <c r="V94" s="3"/>
      <c r="W94" s="3"/>
    </row>
    <row r="95" spans="1:23" ht="15">
      <c r="A95" s="14"/>
      <c r="B95" s="16"/>
      <c r="C95" s="16"/>
      <c r="D95" s="16"/>
      <c r="E95" s="16"/>
      <c r="F95" s="16"/>
      <c r="G95" s="16"/>
      <c r="H95" s="22"/>
      <c r="I95" s="16"/>
      <c r="J95" s="16"/>
      <c r="K95" s="16"/>
      <c r="L95" s="16"/>
      <c r="M95" s="16"/>
      <c r="N95" s="16"/>
      <c r="O95" s="22"/>
      <c r="P95" s="16"/>
      <c r="Q95" s="16"/>
      <c r="R95" s="17"/>
      <c r="S95" s="3"/>
      <c r="T95" s="3"/>
      <c r="U95" s="3"/>
      <c r="V95" s="3"/>
      <c r="W95" s="3"/>
    </row>
    <row r="96" spans="1:23" ht="15">
      <c r="A96" s="14"/>
      <c r="B96" s="16"/>
      <c r="C96" s="16"/>
      <c r="D96" s="26"/>
      <c r="E96" s="27"/>
      <c r="F96" s="28"/>
      <c r="G96" s="16"/>
      <c r="H96" s="22">
        <v>1000</v>
      </c>
      <c r="I96" s="16"/>
      <c r="J96" s="16"/>
      <c r="K96" s="16"/>
      <c r="L96" s="16"/>
      <c r="M96" s="16"/>
      <c r="N96" s="16"/>
      <c r="O96" s="22"/>
      <c r="P96" s="16"/>
      <c r="Q96" s="16"/>
      <c r="R96" s="17"/>
      <c r="S96" s="3"/>
      <c r="T96" s="3"/>
      <c r="U96" s="3"/>
      <c r="V96" s="3"/>
      <c r="W96" s="3"/>
    </row>
    <row r="97" spans="1:23" ht="15">
      <c r="A97" s="14"/>
      <c r="B97" s="16"/>
      <c r="C97" s="16"/>
      <c r="D97" s="26"/>
      <c r="E97" s="29"/>
      <c r="F97" s="28"/>
      <c r="G97" s="16"/>
      <c r="H97" s="22"/>
      <c r="I97" s="16"/>
      <c r="J97" s="16"/>
      <c r="K97" s="16"/>
      <c r="L97" s="16"/>
      <c r="M97" s="16"/>
      <c r="N97" s="16"/>
      <c r="O97" s="22"/>
      <c r="P97" s="16"/>
      <c r="Q97" s="16"/>
      <c r="R97" s="17"/>
      <c r="S97" s="3"/>
      <c r="T97" s="3"/>
      <c r="U97" s="3"/>
      <c r="V97" s="3"/>
      <c r="W97" s="3"/>
    </row>
    <row r="98" spans="1:23" ht="15">
      <c r="A98" s="14"/>
      <c r="B98" s="16"/>
      <c r="C98" s="30"/>
      <c r="D98" s="30"/>
      <c r="E98" s="16"/>
      <c r="F98" s="16"/>
      <c r="G98" s="16"/>
      <c r="H98" s="22"/>
      <c r="I98" s="16"/>
      <c r="J98" s="16"/>
      <c r="K98" s="16"/>
      <c r="L98" s="16"/>
      <c r="M98" s="16"/>
      <c r="N98" s="16"/>
      <c r="O98" s="22"/>
      <c r="P98" s="16"/>
      <c r="Q98" s="16"/>
      <c r="R98" s="17"/>
      <c r="S98" s="3"/>
      <c r="T98" s="3"/>
      <c r="U98" s="3"/>
      <c r="V98" s="3"/>
      <c r="W98" s="3"/>
    </row>
    <row r="99" spans="1:23" ht="15">
      <c r="A99" s="14"/>
      <c r="B99" s="16"/>
      <c r="C99" s="28"/>
      <c r="D99" s="26"/>
      <c r="E99" s="28"/>
      <c r="F99" s="28"/>
      <c r="G99" s="16"/>
      <c r="H99" s="22"/>
      <c r="I99" s="16"/>
      <c r="J99" s="16"/>
      <c r="K99" s="16"/>
      <c r="L99" s="16"/>
      <c r="M99" s="16"/>
      <c r="N99" s="16"/>
      <c r="O99" s="22"/>
      <c r="P99" s="16"/>
      <c r="Q99" s="16"/>
      <c r="R99" s="17"/>
      <c r="S99" s="3"/>
      <c r="T99" s="3"/>
      <c r="U99" s="3"/>
      <c r="V99" s="3"/>
      <c r="W99" s="3"/>
    </row>
    <row r="100" spans="1:23" ht="15.75" thickBot="1">
      <c r="A100" s="14"/>
      <c r="B100" s="16"/>
      <c r="C100" s="16"/>
      <c r="D100" s="26"/>
      <c r="E100" s="31"/>
      <c r="F100" s="28"/>
      <c r="G100" s="16"/>
      <c r="H100" s="22"/>
      <c r="I100" s="25"/>
      <c r="J100" s="25"/>
      <c r="K100" s="25"/>
      <c r="L100" s="25"/>
      <c r="M100" s="25"/>
      <c r="N100" s="25"/>
      <c r="O100" s="32"/>
      <c r="P100" s="16"/>
      <c r="Q100" s="16"/>
      <c r="R100" s="17"/>
      <c r="S100" s="3"/>
      <c r="T100" s="3"/>
      <c r="U100" s="3"/>
      <c r="V100" s="3"/>
      <c r="W100" s="3"/>
    </row>
    <row r="101" spans="1:23" ht="15">
      <c r="A101" s="14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>
        <v>3600</v>
      </c>
      <c r="M101" s="16"/>
      <c r="N101" s="16"/>
      <c r="O101" s="16"/>
      <c r="P101" s="16"/>
      <c r="Q101" s="16"/>
      <c r="R101" s="17"/>
      <c r="S101" s="3"/>
      <c r="T101" s="3"/>
      <c r="U101" s="3"/>
      <c r="V101" s="3"/>
      <c r="W101" s="3"/>
    </row>
    <row r="102" spans="1:23" ht="15">
      <c r="A102" s="33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5"/>
      <c r="S102" s="3"/>
      <c r="T102" s="3"/>
      <c r="U102" s="3"/>
      <c r="V102" s="3"/>
      <c r="W102" s="3"/>
    </row>
    <row r="103" spans="1:23" ht="15">
      <c r="A103" s="3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2"/>
      <c r="S103" s="3"/>
      <c r="T103" s="3"/>
      <c r="U103" s="3"/>
      <c r="V103" s="3"/>
      <c r="W103" s="3"/>
    </row>
    <row r="104" spans="1:23" ht="18.75">
      <c r="A104" s="36"/>
      <c r="B104" s="37" t="s">
        <v>70</v>
      </c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"/>
      <c r="S104" s="3"/>
      <c r="T104" s="3"/>
      <c r="U104" s="3"/>
      <c r="V104" s="3"/>
      <c r="W104" s="3"/>
    </row>
    <row r="105" spans="1:23" ht="18.75">
      <c r="A105" s="36"/>
      <c r="B105" s="37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"/>
      <c r="S105" s="3"/>
      <c r="T105" s="3"/>
      <c r="U105" s="3"/>
      <c r="V105" s="3"/>
      <c r="W105" s="3"/>
    </row>
    <row r="106" spans="1:23" ht="15">
      <c r="A106" s="36"/>
      <c r="B106" s="223" t="s">
        <v>15</v>
      </c>
      <c r="C106" s="224"/>
      <c r="D106" s="224"/>
      <c r="E106" s="224"/>
      <c r="F106" s="224"/>
      <c r="G106" s="224"/>
      <c r="H106" s="225"/>
      <c r="I106" s="38"/>
      <c r="J106" s="38"/>
      <c r="K106" s="38"/>
      <c r="L106" s="38"/>
      <c r="M106" s="38"/>
      <c r="N106" s="38"/>
      <c r="O106" s="38"/>
      <c r="P106" s="38"/>
      <c r="Q106" s="38"/>
      <c r="R106" s="3"/>
      <c r="S106" s="3"/>
      <c r="T106" s="3"/>
      <c r="U106" s="3"/>
      <c r="V106" s="3"/>
      <c r="W106" s="3"/>
    </row>
    <row r="107" spans="1:23" ht="28.5">
      <c r="A107" s="36"/>
      <c r="B107" s="39" t="s">
        <v>16</v>
      </c>
      <c r="C107" s="40" t="s">
        <v>56</v>
      </c>
      <c r="D107" s="39" t="s">
        <v>0</v>
      </c>
      <c r="E107" s="39" t="s">
        <v>1</v>
      </c>
      <c r="F107" s="226" t="s">
        <v>57</v>
      </c>
      <c r="G107" s="227"/>
      <c r="H107" s="39" t="s">
        <v>58</v>
      </c>
      <c r="I107" s="38"/>
      <c r="J107" s="38"/>
      <c r="K107" s="38"/>
      <c r="L107" s="38"/>
      <c r="M107" s="38"/>
      <c r="N107" s="38"/>
      <c r="O107" s="38"/>
      <c r="P107" s="38"/>
      <c r="Q107" s="38"/>
      <c r="R107" s="3"/>
      <c r="S107" s="3"/>
      <c r="T107" s="3"/>
      <c r="U107" s="3"/>
      <c r="V107" s="3"/>
      <c r="W107" s="3"/>
    </row>
    <row r="108" spans="1:23" ht="15">
      <c r="A108" s="36"/>
      <c r="B108" s="41">
        <v>1.5</v>
      </c>
      <c r="C108" s="42">
        <v>1150</v>
      </c>
      <c r="D108" s="43">
        <v>1</v>
      </c>
      <c r="E108" s="44">
        <f>B108*D108*0.51</f>
        <v>0.765</v>
      </c>
      <c r="F108" s="228">
        <f>E108*C108</f>
        <v>879.75</v>
      </c>
      <c r="G108" s="228"/>
      <c r="H108" s="45">
        <f aca="true" t="shared" si="7" ref="H108:H115">E108*100</f>
        <v>76.5</v>
      </c>
      <c r="I108" s="46" t="s">
        <v>71</v>
      </c>
      <c r="J108" s="38"/>
      <c r="K108" s="38"/>
      <c r="L108" s="38"/>
      <c r="M108" s="38"/>
      <c r="N108" s="38"/>
      <c r="O108" s="38"/>
      <c r="P108" s="38"/>
      <c r="Q108" s="38"/>
      <c r="R108" s="3"/>
      <c r="S108" s="3"/>
      <c r="T108" s="3"/>
      <c r="U108" s="3"/>
      <c r="V108" s="3"/>
      <c r="W108" s="3"/>
    </row>
    <row r="109" spans="1:23" ht="15">
      <c r="A109" s="36"/>
      <c r="B109" s="41">
        <v>2</v>
      </c>
      <c r="C109" s="42">
        <f aca="true" t="shared" si="8" ref="C109:C115">$C$108</f>
        <v>1150</v>
      </c>
      <c r="D109" s="43">
        <v>1</v>
      </c>
      <c r="E109" s="44">
        <f aca="true" t="shared" si="9" ref="E109:E115">B109*D109*0.51</f>
        <v>1.02</v>
      </c>
      <c r="F109" s="228">
        <f aca="true" t="shared" si="10" ref="F109:F115">E109*C109</f>
        <v>1173</v>
      </c>
      <c r="G109" s="228"/>
      <c r="H109" s="45">
        <f t="shared" si="7"/>
        <v>102</v>
      </c>
      <c r="I109" s="46" t="s">
        <v>71</v>
      </c>
      <c r="J109" s="38"/>
      <c r="K109" s="38"/>
      <c r="L109" s="38"/>
      <c r="M109" s="38"/>
      <c r="N109" s="38"/>
      <c r="O109" s="38"/>
      <c r="P109" s="38"/>
      <c r="Q109" s="38"/>
      <c r="R109" s="3"/>
      <c r="S109" s="3"/>
      <c r="T109" s="3"/>
      <c r="U109" s="3"/>
      <c r="V109" s="3"/>
      <c r="W109" s="3"/>
    </row>
    <row r="110" spans="1:23" ht="15">
      <c r="A110" s="36"/>
      <c r="B110" s="47">
        <v>2.5</v>
      </c>
      <c r="C110" s="48">
        <f t="shared" si="8"/>
        <v>1150</v>
      </c>
      <c r="D110" s="49">
        <v>1</v>
      </c>
      <c r="E110" s="50">
        <f t="shared" si="9"/>
        <v>1.275</v>
      </c>
      <c r="F110" s="222">
        <f t="shared" si="10"/>
        <v>1466.25</v>
      </c>
      <c r="G110" s="222"/>
      <c r="H110" s="51">
        <f t="shared" si="7"/>
        <v>127.49999999999999</v>
      </c>
      <c r="I110" s="52" t="s">
        <v>59</v>
      </c>
      <c r="J110" s="38"/>
      <c r="K110" s="38"/>
      <c r="L110" s="38"/>
      <c r="M110" s="38"/>
      <c r="N110" s="38"/>
      <c r="O110" s="38"/>
      <c r="P110" s="38"/>
      <c r="Q110" s="38"/>
      <c r="R110" s="3"/>
      <c r="S110" s="3"/>
      <c r="T110" s="3"/>
      <c r="U110" s="3"/>
      <c r="V110" s="3"/>
      <c r="W110" s="3"/>
    </row>
    <row r="111" spans="1:23" ht="15">
      <c r="A111" s="36"/>
      <c r="B111" s="47">
        <v>3</v>
      </c>
      <c r="C111" s="53">
        <f t="shared" si="8"/>
        <v>1150</v>
      </c>
      <c r="D111" s="49">
        <v>1</v>
      </c>
      <c r="E111" s="50">
        <f t="shared" si="9"/>
        <v>1.53</v>
      </c>
      <c r="F111" s="222">
        <f t="shared" si="10"/>
        <v>1759.5</v>
      </c>
      <c r="G111" s="222"/>
      <c r="H111" s="51">
        <f t="shared" si="7"/>
        <v>153</v>
      </c>
      <c r="I111" s="52" t="s">
        <v>59</v>
      </c>
      <c r="J111" s="38"/>
      <c r="K111" s="38"/>
      <c r="L111" s="38"/>
      <c r="M111" s="38"/>
      <c r="N111" s="38"/>
      <c r="O111" s="38"/>
      <c r="P111" s="38"/>
      <c r="Q111" s="38"/>
      <c r="R111" s="3"/>
      <c r="S111" s="3"/>
      <c r="T111" s="3"/>
      <c r="U111" s="3"/>
      <c r="V111" s="3"/>
      <c r="W111" s="3"/>
    </row>
    <row r="112" spans="1:23" ht="15">
      <c r="A112" s="36"/>
      <c r="B112" s="47">
        <v>3.5</v>
      </c>
      <c r="C112" s="53">
        <f t="shared" si="8"/>
        <v>1150</v>
      </c>
      <c r="D112" s="49">
        <v>1</v>
      </c>
      <c r="E112" s="50">
        <f t="shared" si="9"/>
        <v>1.7850000000000001</v>
      </c>
      <c r="F112" s="222">
        <f t="shared" si="10"/>
        <v>2052.75</v>
      </c>
      <c r="G112" s="222"/>
      <c r="H112" s="51">
        <f t="shared" si="7"/>
        <v>178.5</v>
      </c>
      <c r="I112" s="52" t="s">
        <v>59</v>
      </c>
      <c r="J112" s="38"/>
      <c r="K112" s="38"/>
      <c r="L112" s="38"/>
      <c r="M112" s="38"/>
      <c r="N112" s="38"/>
      <c r="O112" s="38"/>
      <c r="P112" s="38"/>
      <c r="Q112" s="38"/>
      <c r="R112" s="3"/>
      <c r="S112" s="3"/>
      <c r="T112" s="3"/>
      <c r="U112" s="3"/>
      <c r="V112" s="3"/>
      <c r="W112" s="3"/>
    </row>
    <row r="113" spans="1:23" ht="15">
      <c r="A113" s="36"/>
      <c r="B113" s="47">
        <v>4</v>
      </c>
      <c r="C113" s="53">
        <f t="shared" si="8"/>
        <v>1150</v>
      </c>
      <c r="D113" s="49">
        <v>1</v>
      </c>
      <c r="E113" s="50">
        <f t="shared" si="9"/>
        <v>2.04</v>
      </c>
      <c r="F113" s="222">
        <f t="shared" si="10"/>
        <v>2346</v>
      </c>
      <c r="G113" s="222"/>
      <c r="H113" s="51">
        <f t="shared" si="7"/>
        <v>204</v>
      </c>
      <c r="I113" s="52" t="s">
        <v>59</v>
      </c>
      <c r="J113" s="38"/>
      <c r="K113" s="38"/>
      <c r="L113" s="38"/>
      <c r="M113" s="38"/>
      <c r="N113" s="38"/>
      <c r="O113" s="38"/>
      <c r="P113" s="38"/>
      <c r="Q113" s="38"/>
      <c r="R113" s="3"/>
      <c r="S113" s="3"/>
      <c r="T113" s="3"/>
      <c r="U113" s="3"/>
      <c r="V113" s="3"/>
      <c r="W113" s="3"/>
    </row>
    <row r="114" spans="1:23" ht="15">
      <c r="A114" s="36"/>
      <c r="B114" s="47">
        <v>4.5</v>
      </c>
      <c r="C114" s="53">
        <f t="shared" si="8"/>
        <v>1150</v>
      </c>
      <c r="D114" s="49">
        <v>1</v>
      </c>
      <c r="E114" s="50">
        <f t="shared" si="9"/>
        <v>2.295</v>
      </c>
      <c r="F114" s="222">
        <f t="shared" si="10"/>
        <v>2639.25</v>
      </c>
      <c r="G114" s="222"/>
      <c r="H114" s="51">
        <f t="shared" si="7"/>
        <v>229.5</v>
      </c>
      <c r="I114" s="52" t="s">
        <v>59</v>
      </c>
      <c r="J114" s="38"/>
      <c r="K114" s="38"/>
      <c r="L114" s="38"/>
      <c r="M114" s="38"/>
      <c r="N114" s="38"/>
      <c r="O114" s="38"/>
      <c r="P114" s="38"/>
      <c r="Q114" s="38"/>
      <c r="R114" s="3"/>
      <c r="S114" s="3"/>
      <c r="T114" s="3"/>
      <c r="U114" s="3"/>
      <c r="V114" s="3"/>
      <c r="W114" s="3"/>
    </row>
    <row r="115" spans="1:23" ht="15">
      <c r="A115" s="36"/>
      <c r="B115" s="47">
        <v>4.9</v>
      </c>
      <c r="C115" s="53">
        <f t="shared" si="8"/>
        <v>1150</v>
      </c>
      <c r="D115" s="49">
        <v>1</v>
      </c>
      <c r="E115" s="50">
        <f t="shared" si="9"/>
        <v>2.499</v>
      </c>
      <c r="F115" s="222">
        <f t="shared" si="10"/>
        <v>2873.85</v>
      </c>
      <c r="G115" s="222"/>
      <c r="H115" s="51">
        <f t="shared" si="7"/>
        <v>249.9</v>
      </c>
      <c r="I115" s="52" t="s">
        <v>59</v>
      </c>
      <c r="J115" s="38"/>
      <c r="K115" s="38"/>
      <c r="L115" s="38"/>
      <c r="M115" s="38"/>
      <c r="N115" s="38"/>
      <c r="O115" s="38"/>
      <c r="P115" s="38"/>
      <c r="Q115" s="38"/>
      <c r="R115" s="3"/>
      <c r="S115" s="3"/>
      <c r="T115" s="3"/>
      <c r="U115" s="3"/>
      <c r="V115" s="3"/>
      <c r="W115" s="3"/>
    </row>
    <row r="116" spans="1:23" ht="15">
      <c r="A116" s="38"/>
      <c r="B116" s="38"/>
      <c r="C116" s="38"/>
      <c r="D116" s="38"/>
      <c r="E116" s="38"/>
      <c r="F116" s="38"/>
      <c r="G116" s="38"/>
      <c r="H116" s="46"/>
      <c r="I116" s="46"/>
      <c r="J116" s="38"/>
      <c r="K116" s="38"/>
      <c r="L116" s="38"/>
      <c r="M116" s="38"/>
      <c r="N116" s="38"/>
      <c r="O116" s="38"/>
      <c r="P116" s="38"/>
      <c r="Q116" s="38"/>
      <c r="R116" s="3"/>
      <c r="S116" s="3"/>
      <c r="T116" s="3"/>
      <c r="U116" s="3"/>
      <c r="V116" s="3"/>
      <c r="W116" s="3"/>
    </row>
    <row r="117" spans="1:23" ht="15">
      <c r="A117" s="36"/>
      <c r="B117" s="223" t="s">
        <v>66</v>
      </c>
      <c r="C117" s="224"/>
      <c r="D117" s="224"/>
      <c r="E117" s="224"/>
      <c r="F117" s="224"/>
      <c r="G117" s="224"/>
      <c r="H117" s="225"/>
      <c r="I117" s="46"/>
      <c r="J117" s="38"/>
      <c r="K117" s="38"/>
      <c r="L117" s="38"/>
      <c r="M117" s="38"/>
      <c r="N117" s="38"/>
      <c r="O117" s="38"/>
      <c r="P117" s="38"/>
      <c r="Q117" s="38"/>
      <c r="R117" s="3"/>
      <c r="S117" s="3"/>
      <c r="T117" s="3"/>
      <c r="U117" s="3"/>
      <c r="V117" s="3"/>
      <c r="W117" s="3"/>
    </row>
    <row r="118" spans="1:23" ht="28.5">
      <c r="A118" s="36"/>
      <c r="B118" s="39" t="s">
        <v>16</v>
      </c>
      <c r="C118" s="40" t="s">
        <v>56</v>
      </c>
      <c r="D118" s="39" t="s">
        <v>0</v>
      </c>
      <c r="E118" s="39" t="s">
        <v>1</v>
      </c>
      <c r="F118" s="230" t="s">
        <v>49</v>
      </c>
      <c r="G118" s="230"/>
      <c r="H118" s="39" t="s">
        <v>58</v>
      </c>
      <c r="I118" s="46"/>
      <c r="J118" s="38"/>
      <c r="K118" s="38"/>
      <c r="L118" s="38"/>
      <c r="M118" s="38"/>
      <c r="N118" s="38"/>
      <c r="O118" s="38"/>
      <c r="P118" s="38"/>
      <c r="Q118" s="38"/>
      <c r="R118" s="3"/>
      <c r="S118" s="3"/>
      <c r="T118" s="3"/>
      <c r="U118" s="3"/>
      <c r="V118" s="3"/>
      <c r="W118" s="3"/>
    </row>
    <row r="119" spans="1:23" ht="15">
      <c r="A119" s="36"/>
      <c r="B119" s="41">
        <v>1</v>
      </c>
      <c r="C119" s="42">
        <f aca="true" t="shared" si="11" ref="C119:C127">$C$108</f>
        <v>1150</v>
      </c>
      <c r="D119" s="43">
        <v>1</v>
      </c>
      <c r="E119" s="45">
        <f>B119*D119*0.65</f>
        <v>0.65</v>
      </c>
      <c r="F119" s="228">
        <f>E119*C119</f>
        <v>747.5</v>
      </c>
      <c r="G119" s="228"/>
      <c r="H119" s="45">
        <f>E119*100</f>
        <v>65</v>
      </c>
      <c r="I119" s="46" t="s">
        <v>71</v>
      </c>
      <c r="J119" s="38"/>
      <c r="K119" s="38"/>
      <c r="L119" s="38"/>
      <c r="M119" s="38"/>
      <c r="N119" s="38"/>
      <c r="O119" s="38"/>
      <c r="P119" s="38"/>
      <c r="Q119" s="38"/>
      <c r="R119" s="3"/>
      <c r="S119" s="3"/>
      <c r="T119" s="3"/>
      <c r="U119" s="3"/>
      <c r="V119" s="3"/>
      <c r="W119" s="3"/>
    </row>
    <row r="120" spans="1:23" ht="15">
      <c r="A120" s="36"/>
      <c r="B120" s="47">
        <v>1.5</v>
      </c>
      <c r="C120" s="54">
        <f t="shared" si="11"/>
        <v>1150</v>
      </c>
      <c r="D120" s="49">
        <v>1</v>
      </c>
      <c r="E120" s="51">
        <f aca="true" t="shared" si="12" ref="E120:E127">B120*D120*0.65</f>
        <v>0.9750000000000001</v>
      </c>
      <c r="F120" s="222">
        <f aca="true" t="shared" si="13" ref="F120:F127">E120*C120</f>
        <v>1121.25</v>
      </c>
      <c r="G120" s="222"/>
      <c r="H120" s="51">
        <f>E120*100</f>
        <v>97.50000000000001</v>
      </c>
      <c r="I120" s="52" t="s">
        <v>59</v>
      </c>
      <c r="J120" s="38"/>
      <c r="K120" s="38"/>
      <c r="L120" s="38"/>
      <c r="M120" s="38"/>
      <c r="N120" s="38"/>
      <c r="O120" s="38"/>
      <c r="P120" s="38"/>
      <c r="Q120" s="38"/>
      <c r="R120" s="3"/>
      <c r="S120" s="3"/>
      <c r="T120" s="3"/>
      <c r="U120" s="3"/>
      <c r="V120" s="3"/>
      <c r="W120" s="3"/>
    </row>
    <row r="121" spans="1:23" ht="15">
      <c r="A121" s="36"/>
      <c r="B121" s="47">
        <v>2</v>
      </c>
      <c r="C121" s="48">
        <f t="shared" si="11"/>
        <v>1150</v>
      </c>
      <c r="D121" s="49">
        <v>1</v>
      </c>
      <c r="E121" s="51">
        <f t="shared" si="12"/>
        <v>1.3</v>
      </c>
      <c r="F121" s="222">
        <f t="shared" si="13"/>
        <v>1495</v>
      </c>
      <c r="G121" s="222"/>
      <c r="H121" s="51">
        <f aca="true" t="shared" si="14" ref="H121:H127">E121*100</f>
        <v>130</v>
      </c>
      <c r="I121" s="52" t="s">
        <v>59</v>
      </c>
      <c r="J121" s="38"/>
      <c r="K121" s="38"/>
      <c r="L121" s="38"/>
      <c r="M121" s="38"/>
      <c r="N121" s="38"/>
      <c r="O121" s="38"/>
      <c r="P121" s="38"/>
      <c r="Q121" s="38"/>
      <c r="R121" s="3"/>
      <c r="S121" s="3"/>
      <c r="T121" s="3"/>
      <c r="U121" s="3"/>
      <c r="V121" s="3"/>
      <c r="W121" s="3"/>
    </row>
    <row r="122" spans="1:23" ht="15">
      <c r="A122" s="36"/>
      <c r="B122" s="47">
        <v>2.4</v>
      </c>
      <c r="C122" s="53">
        <f t="shared" si="11"/>
        <v>1150</v>
      </c>
      <c r="D122" s="49">
        <v>1</v>
      </c>
      <c r="E122" s="51">
        <f t="shared" si="12"/>
        <v>1.56</v>
      </c>
      <c r="F122" s="222">
        <f t="shared" si="13"/>
        <v>1794</v>
      </c>
      <c r="G122" s="222"/>
      <c r="H122" s="51">
        <f t="shared" si="14"/>
        <v>156</v>
      </c>
      <c r="I122" s="52" t="s">
        <v>59</v>
      </c>
      <c r="J122" s="38"/>
      <c r="K122" s="38"/>
      <c r="L122" s="38"/>
      <c r="M122" s="38"/>
      <c r="N122" s="38"/>
      <c r="O122" s="38"/>
      <c r="P122" s="38"/>
      <c r="Q122" s="38"/>
      <c r="R122" s="3"/>
      <c r="S122" s="3"/>
      <c r="T122" s="3"/>
      <c r="U122" s="3"/>
      <c r="V122" s="3"/>
      <c r="W122" s="3"/>
    </row>
    <row r="123" spans="1:23" ht="15">
      <c r="A123" s="36"/>
      <c r="B123" s="47">
        <v>3</v>
      </c>
      <c r="C123" s="53">
        <f t="shared" si="11"/>
        <v>1150</v>
      </c>
      <c r="D123" s="49">
        <v>1</v>
      </c>
      <c r="E123" s="51">
        <f t="shared" si="12"/>
        <v>1.9500000000000002</v>
      </c>
      <c r="F123" s="222">
        <f t="shared" si="13"/>
        <v>2242.5</v>
      </c>
      <c r="G123" s="222"/>
      <c r="H123" s="51">
        <f t="shared" si="14"/>
        <v>195.00000000000003</v>
      </c>
      <c r="I123" s="52" t="s">
        <v>59</v>
      </c>
      <c r="J123" s="38"/>
      <c r="K123" s="38"/>
      <c r="L123" s="38"/>
      <c r="M123" s="38"/>
      <c r="N123" s="38"/>
      <c r="O123" s="38"/>
      <c r="P123" s="38"/>
      <c r="Q123" s="38"/>
      <c r="R123" s="3"/>
      <c r="S123" s="3"/>
      <c r="T123" s="3"/>
      <c r="U123" s="3"/>
      <c r="V123" s="3"/>
      <c r="W123" s="3"/>
    </row>
    <row r="124" spans="1:23" ht="15">
      <c r="A124" s="36"/>
      <c r="B124" s="47">
        <v>3.5</v>
      </c>
      <c r="C124" s="53">
        <f t="shared" si="11"/>
        <v>1150</v>
      </c>
      <c r="D124" s="49">
        <v>1</v>
      </c>
      <c r="E124" s="51">
        <f t="shared" si="12"/>
        <v>2.275</v>
      </c>
      <c r="F124" s="222">
        <f t="shared" si="13"/>
        <v>2616.25</v>
      </c>
      <c r="G124" s="222"/>
      <c r="H124" s="51">
        <f t="shared" si="14"/>
        <v>227.5</v>
      </c>
      <c r="I124" s="52" t="s">
        <v>59</v>
      </c>
      <c r="J124" s="38"/>
      <c r="K124" s="38"/>
      <c r="L124" s="38"/>
      <c r="M124" s="38"/>
      <c r="N124" s="38"/>
      <c r="O124" s="38"/>
      <c r="P124" s="38"/>
      <c r="Q124" s="38"/>
      <c r="R124" s="3"/>
      <c r="S124" s="3"/>
      <c r="T124" s="3"/>
      <c r="U124" s="3"/>
      <c r="V124" s="3"/>
      <c r="W124" s="3"/>
    </row>
    <row r="125" spans="1:23" ht="15">
      <c r="A125" s="36"/>
      <c r="B125" s="47">
        <v>3.9</v>
      </c>
      <c r="C125" s="53">
        <f t="shared" si="11"/>
        <v>1150</v>
      </c>
      <c r="D125" s="49">
        <v>1</v>
      </c>
      <c r="E125" s="51">
        <f t="shared" si="12"/>
        <v>2.535</v>
      </c>
      <c r="F125" s="222">
        <f t="shared" si="13"/>
        <v>2915.25</v>
      </c>
      <c r="G125" s="222"/>
      <c r="H125" s="51">
        <f t="shared" si="14"/>
        <v>253.5</v>
      </c>
      <c r="I125" s="52" t="s">
        <v>59</v>
      </c>
      <c r="J125" s="38"/>
      <c r="K125" s="38"/>
      <c r="L125" s="38"/>
      <c r="M125" s="38"/>
      <c r="N125" s="38"/>
      <c r="O125" s="38"/>
      <c r="P125" s="38"/>
      <c r="Q125" s="38"/>
      <c r="R125" s="3"/>
      <c r="S125" s="3"/>
      <c r="T125" s="3"/>
      <c r="U125" s="3"/>
      <c r="V125" s="3"/>
      <c r="W125" s="3"/>
    </row>
    <row r="126" spans="1:23" ht="15">
      <c r="A126" s="36"/>
      <c r="B126" s="47">
        <v>4.4</v>
      </c>
      <c r="C126" s="53">
        <f t="shared" si="11"/>
        <v>1150</v>
      </c>
      <c r="D126" s="49">
        <v>1</v>
      </c>
      <c r="E126" s="51">
        <f t="shared" si="12"/>
        <v>2.8600000000000003</v>
      </c>
      <c r="F126" s="222">
        <f t="shared" si="13"/>
        <v>3289.0000000000005</v>
      </c>
      <c r="G126" s="222"/>
      <c r="H126" s="51">
        <f t="shared" si="14"/>
        <v>286.00000000000006</v>
      </c>
      <c r="I126" s="52" t="s">
        <v>59</v>
      </c>
      <c r="J126" s="38"/>
      <c r="K126" s="38"/>
      <c r="L126" s="38"/>
      <c r="M126" s="38"/>
      <c r="N126" s="38"/>
      <c r="O126" s="38"/>
      <c r="P126" s="38"/>
      <c r="Q126" s="38"/>
      <c r="R126" s="3"/>
      <c r="S126" s="3"/>
      <c r="T126" s="3"/>
      <c r="U126" s="3"/>
      <c r="V126" s="3"/>
      <c r="W126" s="3"/>
    </row>
    <row r="127" spans="1:23" ht="15">
      <c r="A127" s="36"/>
      <c r="B127" s="47">
        <v>5</v>
      </c>
      <c r="C127" s="53">
        <f t="shared" si="11"/>
        <v>1150</v>
      </c>
      <c r="D127" s="49">
        <v>1</v>
      </c>
      <c r="E127" s="51">
        <f t="shared" si="12"/>
        <v>3.25</v>
      </c>
      <c r="F127" s="222">
        <f t="shared" si="13"/>
        <v>3737.5</v>
      </c>
      <c r="G127" s="222"/>
      <c r="H127" s="51">
        <f t="shared" si="14"/>
        <v>325</v>
      </c>
      <c r="I127" s="52" t="s">
        <v>59</v>
      </c>
      <c r="J127" s="38"/>
      <c r="K127" s="38"/>
      <c r="L127" s="38"/>
      <c r="M127" s="38"/>
      <c r="N127" s="38"/>
      <c r="O127" s="38"/>
      <c r="P127" s="38"/>
      <c r="Q127" s="38"/>
      <c r="R127" s="3"/>
      <c r="S127" s="3"/>
      <c r="T127" s="3"/>
      <c r="U127" s="3"/>
      <c r="V127" s="3"/>
      <c r="W127" s="3"/>
    </row>
    <row r="128" spans="1:23" ht="15">
      <c r="A128" s="36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"/>
      <c r="S128" s="3"/>
      <c r="T128" s="3"/>
      <c r="U128" s="3"/>
      <c r="V128" s="3"/>
      <c r="W128" s="3"/>
    </row>
    <row r="129" spans="1:23" ht="15">
      <c r="A129" s="36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"/>
      <c r="S129" s="3"/>
      <c r="T129" s="3"/>
      <c r="U129" s="3"/>
      <c r="V129" s="3"/>
      <c r="W129" s="3"/>
    </row>
    <row r="130" spans="1:23" ht="15">
      <c r="A130" s="36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"/>
      <c r="S130" s="3"/>
      <c r="T130" s="3"/>
      <c r="U130" s="3"/>
      <c r="V130" s="3"/>
      <c r="W130" s="3"/>
    </row>
  </sheetData>
  <sheetProtection password="80DE" sheet="1"/>
  <mergeCells count="97">
    <mergeCell ref="L48:O48"/>
    <mergeCell ref="F127:G127"/>
    <mergeCell ref="B70:O70"/>
    <mergeCell ref="B71:O71"/>
    <mergeCell ref="F125:G125"/>
    <mergeCell ref="F126:G126"/>
    <mergeCell ref="B117:H117"/>
    <mergeCell ref="F118:G118"/>
    <mergeCell ref="F110:G110"/>
    <mergeCell ref="F111:G111"/>
    <mergeCell ref="F112:G112"/>
    <mergeCell ref="B44:C44"/>
    <mergeCell ref="F44:G44"/>
    <mergeCell ref="F123:G123"/>
    <mergeCell ref="F124:G124"/>
    <mergeCell ref="F119:G119"/>
    <mergeCell ref="F120:G120"/>
    <mergeCell ref="F121:G121"/>
    <mergeCell ref="F122:G122"/>
    <mergeCell ref="F114:G114"/>
    <mergeCell ref="F115:G115"/>
    <mergeCell ref="F113:G113"/>
    <mergeCell ref="B106:H106"/>
    <mergeCell ref="F107:G107"/>
    <mergeCell ref="F108:G108"/>
    <mergeCell ref="F109:G109"/>
    <mergeCell ref="B8:E8"/>
    <mergeCell ref="G8:J8"/>
    <mergeCell ref="C4:H4"/>
    <mergeCell ref="B22:E22"/>
    <mergeCell ref="G22:J22"/>
    <mergeCell ref="F42:G42"/>
    <mergeCell ref="F43:G43"/>
    <mergeCell ref="G1:H1"/>
    <mergeCell ref="L22:O22"/>
    <mergeCell ref="L26:O26"/>
    <mergeCell ref="L8:O8"/>
    <mergeCell ref="B40:C40"/>
    <mergeCell ref="B42:C42"/>
    <mergeCell ref="B36:C36"/>
    <mergeCell ref="B37:C37"/>
    <mergeCell ref="L32:M32"/>
    <mergeCell ref="L33:M33"/>
    <mergeCell ref="L34:M34"/>
    <mergeCell ref="J36:O36"/>
    <mergeCell ref="I37:O46"/>
    <mergeCell ref="B43:C43"/>
    <mergeCell ref="F38:G38"/>
    <mergeCell ref="F36:G36"/>
    <mergeCell ref="B41:C41"/>
    <mergeCell ref="F41:G41"/>
    <mergeCell ref="F39:G39"/>
    <mergeCell ref="F40:G40"/>
    <mergeCell ref="F37:G37"/>
    <mergeCell ref="B38:C38"/>
    <mergeCell ref="B39:C39"/>
    <mergeCell ref="B49:D49"/>
    <mergeCell ref="B50:D50"/>
    <mergeCell ref="B51:D51"/>
    <mergeCell ref="F45:G45"/>
    <mergeCell ref="B45:C45"/>
    <mergeCell ref="B46:E47"/>
    <mergeCell ref="F46:G47"/>
    <mergeCell ref="E57:I57"/>
    <mergeCell ref="B64:D64"/>
    <mergeCell ref="E64:I64"/>
    <mergeCell ref="B61:D61"/>
    <mergeCell ref="E61:I61"/>
    <mergeCell ref="B62:D62"/>
    <mergeCell ref="E62:I62"/>
    <mergeCell ref="B63:D63"/>
    <mergeCell ref="E63:I63"/>
    <mergeCell ref="B74:O74"/>
    <mergeCell ref="B75:O75"/>
    <mergeCell ref="B65:D65"/>
    <mergeCell ref="E65:I65"/>
    <mergeCell ref="B73:O73"/>
    <mergeCell ref="L49:M49"/>
    <mergeCell ref="L61:M64"/>
    <mergeCell ref="E55:I55"/>
    <mergeCell ref="E56:I56"/>
    <mergeCell ref="E59:I60"/>
    <mergeCell ref="E50:I50"/>
    <mergeCell ref="E51:I51"/>
    <mergeCell ref="E52:I52"/>
    <mergeCell ref="E53:I53"/>
    <mergeCell ref="E54:I54"/>
    <mergeCell ref="B55:D55"/>
    <mergeCell ref="B56:D56"/>
    <mergeCell ref="B59:D60"/>
    <mergeCell ref="L50:M60"/>
    <mergeCell ref="B54:D54"/>
    <mergeCell ref="B52:D52"/>
    <mergeCell ref="B53:D53"/>
    <mergeCell ref="B57:D57"/>
    <mergeCell ref="E58:I58"/>
    <mergeCell ref="B58:D58"/>
  </mergeCells>
  <hyperlinks>
    <hyperlink ref="B74" r:id="rId1" tooltip="Как узнать настоящий ПЛЭН" display="http://33353.ru/pages/kak_otlichit_nastoyaschiy_plen"/>
    <hyperlink ref="B75" r:id="rId2" display="http://33353.ru/contact/callback"/>
    <hyperlink ref="D6" r:id="rId3" display="konovalov@33353.ru"/>
  </hyperlinks>
  <printOptions/>
  <pageMargins left="0.4330708661417323" right="0.1968503937007874" top="0.35433070866141736" bottom="0.35433070866141736" header="0.31496062992125984" footer="0.31496062992125984"/>
  <pageSetup blackAndWhite="1" fitToHeight="1" fitToWidth="1" horizontalDpi="600" verticalDpi="600" orientation="portrait" paperSize="9" scale="77" r:id="rId7"/>
  <drawing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user</cp:lastModifiedBy>
  <cp:lastPrinted>2017-05-13T05:48:08Z</cp:lastPrinted>
  <dcterms:created xsi:type="dcterms:W3CDTF">2010-07-07T05:47:15Z</dcterms:created>
  <dcterms:modified xsi:type="dcterms:W3CDTF">2017-06-29T09:46:22Z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